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565" documentId="120_S{2AC9BD13-BADA-5192-A53E-5A8FF88502F6}" xr6:coauthVersionLast="47" xr6:coauthVersionMax="47" xr10:uidLastSave="{913CA94E-9650-4F66-96E4-8E5E9DD22570}"/>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G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alcChain>
</file>

<file path=xl/sharedStrings.xml><?xml version="1.0" encoding="utf-8"?>
<sst xmlns="http://schemas.openxmlformats.org/spreadsheetml/2006/main" count="180288" uniqueCount="39126">
  <si>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</si>
  <si>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</si>
  <si>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</si>
  <si>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</si>
  <si>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</si>
  <si>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</si>
  <si>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</si>
  <si>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</si>
  <si>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</si>
  <si>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</si>
  <si>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</si>
  <si>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</si>
  <si>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</si>
  <si>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</si>
  <si>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</si>
  <si>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</si>
  <si>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</si>
  <si>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</si>
  <si>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</si>
  <si>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</si>
  <si>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</si>
  <si>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</si>
  <si>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</si>
  <si>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</si>
  <si>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</si>
  <si>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</si>
  <si>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</si>
  <si>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</si>
  <si>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</si>
  <si>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</si>
  <si>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</si>
  <si>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</si>
  <si>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</si>
  <si>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</si>
  <si>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</si>
  <si>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</si>
  <si>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</si>
  <si>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</si>
  <si>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</si>
  <si>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</si>
  <si>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</si>
  <si>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</si>
  <si>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</si>
  <si>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</si>
  <si>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</si>
  <si>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</si>
  <si>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</si>
  <si>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</si>
  <si>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</si>
  <si>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</si>
  <si>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</si>
  <si>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</si>
  <si>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</si>
  <si>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</si>
  <si>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</si>
  <si>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</si>
  <si>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</si>
  <si>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</si>
  <si>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</si>
  <si>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</si>
  <si>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</si>
  <si>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</si>
  <si>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</si>
  <si>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</si>
  <si>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</si>
  <si>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</si>
  <si>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</si>
  <si>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</si>
  <si>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</si>
  <si>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</si>
  <si>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</si>
  <si>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</si>
  <si>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</si>
  <si>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</si>
  <si>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</si>
  <si>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</si>
  <si>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</si>
  <si>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</si>
  <si>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</si>
  <si>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</si>
  <si>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</si>
  <si>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</si>
  <si>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</si>
  <si>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</si>
  <si>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</si>
  <si>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</si>
  <si>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</si>
  <si>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</si>
  <si>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</si>
  <si>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</si>
  <si>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</si>
  <si>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</si>
  <si>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</si>
  <si>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</si>
  <si>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</si>
  <si>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</si>
  <si>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</si>
  <si>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</si>
  <si>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</si>
  <si>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</si>
  <si>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</si>
  <si>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</si>
  <si>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</si>
  <si>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</si>
  <si>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</si>
  <si>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</si>
  <si>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</si>
  <si>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</si>
  <si>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</si>
  <si>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</si>
  <si>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</si>
  <si>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</si>
  <si>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</si>
  <si>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</si>
  <si>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</si>
  <si>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</si>
  <si>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</si>
  <si>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</si>
  <si>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</si>
  <si>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</si>
  <si>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</si>
  <si>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</si>
  <si>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</si>
  <si>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</si>
  <si>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</si>
  <si>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</si>
  <si>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</si>
  <si>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</si>
  <si>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</si>
  <si>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</si>
  <si>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</si>
  <si>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</si>
  <si>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</si>
  <si>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</si>
  <si>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</si>
  <si>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</si>
  <si>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</si>
  <si>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</si>
  <si>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</si>
  <si>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</si>
  <si>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</si>
  <si>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</si>
  <si>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</si>
  <si>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</si>
  <si>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</si>
  <si>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</si>
  <si>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</si>
  <si>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</si>
  <si>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</si>
  <si>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</si>
  <si>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</si>
  <si>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</si>
  <si>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</si>
  <si>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</si>
  <si>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</si>
  <si>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</si>
  <si>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</si>
  <si>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</si>
  <si>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</si>
  <si>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</si>
  <si>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</si>
  <si>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</si>
  <si>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</si>
  <si>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</si>
  <si>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</si>
  <si>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</si>
  <si>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</si>
  <si>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</si>
  <si>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</si>
  <si>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</si>
  <si>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</si>
  <si>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</si>
  <si>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</si>
  <si>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</si>
  <si>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</si>
  <si>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</si>
  <si>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</si>
  <si>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</si>
  <si>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</si>
  <si>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</si>
  <si>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</si>
  <si>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</si>
  <si>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</si>
  <si>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</si>
  <si>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</si>
  <si>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</si>
  <si>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</si>
  <si>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</si>
  <si>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</si>
  <si>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</si>
  <si>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</si>
  <si>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</si>
  <si>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</si>
  <si>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</si>
  <si>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</si>
  <si>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</si>
  <si>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</si>
  <si>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</si>
  <si>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</si>
  <si>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</si>
  <si>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</si>
  <si>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</si>
  <si>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</si>
  <si>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</si>
  <si>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</si>
  <si>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</si>
  <si>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</si>
  <si>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</si>
  <si>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</si>
  <si>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</si>
  <si>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</si>
  <si>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</si>
  <si>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</si>
  <si>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</si>
  <si>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</si>
  <si>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</si>
  <si>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</si>
  <si>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</si>
  <si>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</si>
  <si>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</si>
  <si>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</si>
  <si>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</si>
  <si>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</si>
  <si>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</si>
  <si>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</si>
  <si>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</si>
  <si>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</si>
  <si>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</si>
  <si>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</si>
  <si>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</si>
  <si>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</si>
  <si>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</si>
  <si>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</si>
  <si>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</si>
  <si>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</si>
  <si>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</si>
  <si>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</si>
  <si>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</si>
  <si>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</si>
  <si>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</si>
  <si>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</si>
  <si>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</si>
  <si>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</si>
  <si>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</si>
  <si>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</si>
  <si>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</si>
  <si>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</si>
  <si>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</si>
  <si>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</si>
  <si>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</si>
  <si>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</si>
  <si>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</si>
  <si>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</si>
  <si>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</si>
  <si>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</si>
  <si>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</si>
  <si>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</si>
  <si>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</si>
  <si>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</si>
  <si>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</si>
  <si>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</si>
  <si>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</si>
  <si>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</si>
  <si>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</si>
  <si>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</si>
  <si>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</si>
  <si>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</si>
  <si>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</si>
  <si>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</si>
  <si>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</si>
  <si>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</si>
  <si>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</si>
  <si>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</si>
  <si>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</si>
  <si>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</si>
  <si>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</si>
  <si>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</si>
  <si>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</si>
  <si>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</si>
  <si>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</si>
  <si>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</si>
  <si>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</si>
  <si>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</si>
  <si>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</si>
  <si>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</si>
  <si>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</si>
  <si>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</si>
  <si>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</si>
  <si>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</si>
  <si>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</si>
  <si>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</si>
  <si>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</si>
  <si>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</si>
  <si>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</si>
  <si>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</si>
  <si>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</si>
  <si>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</si>
  <si>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</si>
  <si>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</si>
  <si>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</si>
  <si>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</si>
  <si>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</si>
  <si>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</si>
  <si>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</si>
  <si>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</si>
  <si>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</si>
  <si>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</si>
  <si>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</si>
  <si>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</si>
  <si>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</si>
  <si>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</si>
  <si>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</si>
  <si>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</si>
  <si>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</si>
  <si>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</si>
  <si>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</si>
  <si>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</si>
  <si>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</si>
  <si>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</si>
  <si>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</si>
  <si>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</si>
  <si>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</si>
  <si>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</si>
  <si>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</si>
  <si>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</si>
  <si>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</si>
  <si>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</si>
  <si>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</si>
  <si>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</si>
  <si>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</si>
  <si>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</si>
  <si>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</si>
  <si>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</si>
  <si>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</si>
  <si>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</si>
  <si>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</si>
  <si>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</si>
  <si>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</si>
  <si>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</si>
  <si>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</si>
  <si>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</si>
  <si>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</si>
  <si>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</si>
  <si>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</si>
  <si>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</si>
  <si>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</si>
  <si>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</si>
  <si>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</si>
  <si>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</si>
  <si>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</si>
  <si>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</si>
  <si>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</si>
  <si>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</si>
  <si>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</si>
  <si>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</si>
  <si>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</si>
  <si>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</si>
  <si>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</si>
  <si>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</si>
  <si>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</si>
  <si>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</si>
  <si>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</si>
  <si>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</si>
  <si>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</si>
  <si>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</si>
  <si>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</si>
  <si>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</si>
  <si>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</si>
  <si>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</si>
  <si>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</si>
  <si>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</si>
  <si>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</si>
  <si>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</si>
  <si>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</si>
  <si>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</si>
  <si>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</si>
  <si>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</si>
  <si>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</si>
  <si>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</si>
  <si>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</si>
  <si>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</si>
  <si>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</si>
  <si>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</si>
  <si>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</si>
  <si>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</si>
  <si>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</si>
  <si>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</si>
  <si>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</si>
  <si>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</si>
  <si>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</si>
  <si>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</si>
  <si>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</si>
  <si>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</si>
  <si>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</si>
  <si>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</si>
  <si>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</si>
  <si>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</si>
  <si>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</si>
  <si>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</si>
  <si>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</si>
  <si>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</si>
  <si>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</si>
  <si>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</si>
  <si>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</si>
  <si>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</si>
  <si>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</si>
  <si>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</si>
  <si>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</si>
  <si>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</si>
  <si>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</si>
  <si>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</si>
  <si>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</si>
  <si>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</si>
  <si>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</si>
  <si>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</si>
  <si>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</si>
  <si>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</si>
  <si>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</si>
  <si>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</si>
  <si>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</si>
  <si>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</si>
  <si>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</si>
  <si>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</si>
  <si>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</si>
  <si>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</si>
  <si>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</si>
  <si>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</si>
  <si>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</si>
  <si>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</si>
  <si>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</si>
  <si>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</si>
  <si>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</si>
  <si>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</si>
  <si>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</si>
  <si>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</si>
  <si>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</si>
  <si>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</si>
  <si>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</si>
  <si>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</si>
  <si>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</si>
  <si>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</si>
  <si>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</si>
  <si>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</si>
  <si>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</si>
  <si>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</si>
  <si>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</si>
  <si>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</si>
  <si>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</si>
  <si>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</si>
  <si>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</si>
  <si>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</si>
  <si>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</si>
  <si>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</si>
  <si>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</si>
  <si>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</si>
  <si>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</si>
  <si>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</si>
  <si>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</si>
  <si>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</si>
  <si>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</si>
  <si>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</si>
  <si>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</si>
  <si>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</si>
  <si>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</si>
  <si>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</si>
  <si>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</si>
  <si>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</si>
  <si>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</si>
  <si>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</si>
  <si>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</si>
  <si>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</si>
  <si>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</si>
  <si>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</si>
  <si>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</si>
  <si>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</si>
  <si>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</si>
  <si>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</si>
  <si>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</si>
  <si>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</si>
  <si>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</si>
  <si>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</si>
  <si>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</si>
  <si>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</si>
  <si>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</si>
  <si>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</si>
  <si>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</si>
  <si>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</si>
  <si>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</si>
  <si>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</si>
  <si>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</si>
  <si>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</si>
  <si>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</si>
  <si>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</si>
  <si>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</si>
  <si>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</si>
  <si>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</si>
  <si>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</si>
  <si>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</si>
  <si>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</si>
  <si>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</si>
  <si>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</si>
  <si>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</si>
  <si>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</si>
  <si>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</si>
  <si>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</si>
  <si>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</si>
  <si>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</si>
  <si>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</si>
  <si>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</si>
  <si>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</si>
  <si>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</si>
  <si>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</si>
  <si>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</si>
  <si>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</si>
  <si>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</si>
  <si>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</si>
  <si>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</si>
  <si>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</si>
  <si>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</si>
  <si>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</si>
  <si>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</si>
  <si>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</si>
  <si>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</si>
  <si>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</si>
  <si>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</si>
  <si>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</si>
  <si>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</si>
  <si>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</si>
  <si>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</si>
  <si>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</si>
  <si>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</si>
  <si>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</si>
  <si>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</si>
  <si>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</si>
  <si>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</si>
  <si>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</si>
  <si>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</si>
  <si>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</si>
  <si>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</si>
  <si>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</si>
  <si>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</si>
  <si>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</si>
  <si>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</si>
  <si>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</si>
  <si>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</si>
  <si>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</si>
  <si>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</si>
  <si>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</si>
  <si>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</si>
  <si>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</si>
  <si>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</si>
  <si>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</si>
  <si>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</si>
  <si>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</si>
  <si>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</si>
  <si>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</si>
  <si>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</si>
  <si>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</si>
  <si>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</si>
  <si>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</si>
  <si>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</si>
  <si>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</si>
  <si>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</si>
  <si>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</si>
  <si>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</si>
  <si>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</si>
  <si>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</si>
  <si>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</si>
  <si>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</si>
  <si>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</si>
  <si>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</si>
  <si>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</si>
  <si>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</si>
  <si>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</si>
  <si>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</si>
  <si>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</si>
  <si>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</si>
  <si>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</si>
  <si>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</si>
  <si>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</si>
  <si>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</si>
  <si>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</si>
  <si>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</si>
  <si>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</si>
  <si>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</si>
  <si>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</si>
  <si>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</si>
  <si>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</si>
  <si>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</si>
  <si>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</si>
  <si>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</si>
  <si>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</si>
  <si>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</si>
  <si>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</si>
  <si>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</si>
  <si>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</si>
  <si>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</si>
  <si>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</si>
  <si>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</si>
  <si>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</si>
  <si>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</si>
  <si>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</si>
  <si>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</si>
  <si>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</si>
  <si>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</si>
  <si>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</si>
  <si>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</si>
  <si>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</si>
  <si>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</si>
  <si>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</si>
  <si>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</si>
  <si>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</si>
  <si>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</si>
  <si>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</si>
  <si>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</si>
  <si>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</si>
  <si>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</si>
  <si>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</si>
  <si>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</si>
  <si>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</si>
  <si>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</si>
  <si>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</si>
  <si>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</si>
  <si>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</si>
  <si>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</si>
  <si>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</si>
  <si>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</si>
  <si>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</si>
  <si>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</si>
  <si>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</si>
  <si>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</si>
  <si>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</si>
  <si>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</si>
  <si>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</si>
  <si>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</si>
  <si>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</si>
  <si>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</si>
  <si>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</si>
  <si>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</si>
  <si>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</si>
  <si>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</si>
  <si>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</si>
  <si>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</si>
  <si>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</si>
  <si>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</si>
  <si>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</si>
  <si>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</si>
  <si>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</si>
  <si>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</si>
  <si>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</si>
  <si>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</si>
  <si>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</si>
  <si>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</si>
  <si>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</si>
  <si>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</si>
  <si>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</si>
  <si>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</si>
  <si>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</si>
  <si>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</si>
  <si>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</si>
  <si>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</si>
  <si>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</si>
  <si>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</si>
  <si>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</si>
  <si>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</si>
  <si>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</si>
  <si>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</si>
  <si>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</si>
  <si>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</si>
  <si>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</si>
  <si>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</si>
  <si>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</si>
  <si>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</si>
  <si>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</si>
  <si>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</si>
  <si>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</si>
  <si>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</si>
  <si>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</si>
  <si>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</si>
  <si>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</si>
  <si>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</si>
  <si>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</si>
  <si>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</si>
  <si>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</si>
  <si>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</si>
  <si>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</si>
  <si>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</si>
  <si>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</si>
  <si>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</si>
  <si>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</si>
  <si>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</si>
  <si>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</si>
  <si>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</si>
  <si>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</si>
  <si>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</si>
  <si>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</si>
  <si>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</si>
  <si>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</si>
  <si>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</si>
  <si>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</si>
  <si>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</si>
  <si>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</si>
  <si>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</si>
  <si>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</si>
  <si>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</si>
  <si>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</si>
  <si>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</si>
  <si>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</si>
  <si>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</si>
  <si>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</si>
  <si>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</si>
  <si>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</si>
  <si>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</si>
  <si>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</si>
  <si>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</si>
  <si>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</si>
  <si>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</si>
  <si>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</si>
  <si>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</si>
  <si>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</si>
  <si>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</si>
  <si>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</si>
  <si>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</si>
  <si>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</si>
  <si>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</si>
  <si>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</si>
  <si>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</si>
  <si>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</si>
  <si>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</si>
  <si>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</si>
  <si>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</si>
  <si>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</si>
  <si>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</si>
  <si>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</si>
  <si>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</si>
  <si>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</si>
  <si>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</si>
  <si>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</si>
  <si>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</si>
  <si>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</si>
  <si>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</si>
  <si>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</si>
  <si>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</si>
  <si>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</si>
  <si>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</si>
  <si>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</si>
  <si>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</si>
  <si>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</si>
  <si>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</si>
  <si>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</si>
  <si>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</si>
  <si>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</si>
  <si>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</si>
  <si>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</si>
  <si>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</si>
  <si>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</si>
  <si>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</si>
  <si>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</si>
  <si>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</si>
  <si>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</si>
  <si>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</si>
  <si>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</si>
  <si>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</si>
  <si>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</si>
  <si>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</si>
  <si>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</si>
  <si>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</si>
  <si>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</si>
  <si>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</si>
  <si>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</si>
  <si>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</si>
  <si>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</si>
  <si>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</si>
  <si>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</si>
  <si>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</si>
  <si>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</si>
  <si>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</si>
  <si>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</si>
  <si>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</si>
  <si>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</si>
  <si>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</si>
  <si>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</si>
  <si>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</si>
  <si>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</si>
  <si>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</si>
  <si>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</si>
  <si>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</si>
  <si>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</si>
  <si>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</si>
  <si>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</si>
  <si>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</si>
  <si>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</si>
  <si>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</si>
  <si>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</si>
  <si>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</si>
  <si>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</si>
  <si>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</si>
  <si>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</si>
  <si>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</si>
  <si>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</si>
  <si>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</si>
  <si>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</si>
  <si>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</si>
  <si>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</si>
  <si>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</si>
  <si>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</si>
  <si>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</si>
  <si>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</si>
  <si>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</si>
  <si>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</si>
  <si>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</si>
  <si>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</si>
  <si>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</si>
  <si>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</si>
  <si>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</si>
  <si>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</si>
  <si>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</si>
  <si>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</si>
  <si>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</si>
  <si>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</si>
  <si>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</si>
  <si>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</si>
  <si>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</si>
  <si>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</si>
  <si>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</si>
  <si>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</si>
  <si>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</si>
  <si>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</si>
  <si>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</si>
  <si>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</si>
  <si>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</si>
  <si>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</si>
  <si>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</si>
  <si>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</si>
  <si>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</si>
  <si>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</si>
  <si>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</si>
  <si>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</si>
  <si>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</si>
  <si>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</si>
  <si>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</si>
  <si>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</si>
  <si>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</si>
  <si>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</si>
  <si>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</si>
  <si>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</si>
  <si>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</si>
  <si>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</si>
  <si>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</si>
  <si>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</si>
  <si>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</si>
  <si>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</si>
  <si>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</si>
  <si>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</si>
  <si>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</si>
  <si>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</si>
  <si>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</si>
  <si>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</si>
  <si>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</si>
  <si>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</si>
  <si>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</si>
  <si>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</si>
  <si>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</si>
  <si>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</si>
  <si>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</si>
  <si>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</si>
  <si>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</si>
  <si>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</si>
  <si>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</si>
  <si>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</si>
  <si>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</si>
  <si>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</si>
  <si>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</si>
  <si>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</si>
  <si>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</si>
  <si>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</si>
  <si>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</si>
  <si>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</si>
  <si>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</si>
  <si>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</si>
  <si>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</si>
  <si>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</si>
  <si>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</si>
  <si>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</si>
  <si>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</si>
  <si>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</si>
  <si>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</si>
  <si>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</si>
  <si>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</si>
  <si>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</si>
  <si>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</si>
  <si>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</si>
  <si>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</si>
  <si>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</si>
  <si>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</si>
  <si>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</si>
  <si>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</si>
  <si>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</si>
  <si>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</si>
  <si>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</si>
  <si>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</si>
  <si>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</si>
  <si>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</si>
  <si>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</si>
  <si>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</si>
  <si>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</si>
  <si>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</si>
  <si>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</si>
  <si>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</si>
  <si>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</si>
  <si>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</si>
  <si>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</si>
  <si>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</si>
  <si>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</si>
  <si>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</si>
  <si>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</si>
  <si>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</si>
  <si>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</si>
  <si>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</si>
  <si>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</si>
  <si>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</si>
  <si>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</si>
  <si>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</si>
  <si>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</si>
  <si>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</si>
  <si>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</si>
  <si>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</si>
  <si>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</si>
  <si>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</si>
  <si>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</si>
  <si>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</si>
  <si>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</si>
  <si>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</si>
  <si>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</si>
  <si>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</si>
  <si>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</si>
  <si>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</si>
  <si>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</si>
  <si>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</si>
  <si>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</si>
  <si>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</si>
  <si>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</si>
  <si>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</si>
  <si>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</si>
  <si>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</si>
  <si>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</si>
  <si>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</si>
  <si>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</si>
  <si>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</si>
  <si>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</si>
  <si>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</si>
  <si>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</si>
  <si>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</si>
  <si>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</si>
  <si>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</si>
  <si>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</si>
  <si>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</si>
  <si>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</si>
  <si>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</si>
  <si>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</si>
  <si>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</si>
  <si>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</si>
  <si>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</si>
  <si>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</si>
  <si>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</si>
  <si>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</si>
  <si>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</si>
  <si>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</si>
  <si>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</si>
  <si>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</si>
  <si>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</si>
  <si>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</si>
  <si>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</si>
  <si>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</si>
  <si>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</si>
  <si>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</si>
  <si>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</si>
  <si>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</si>
  <si>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</si>
  <si>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</si>
  <si>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</si>
  <si>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</si>
  <si>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</si>
  <si>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</si>
  <si>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</si>
  <si>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</si>
  <si>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</si>
  <si>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</si>
  <si>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</si>
  <si>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</si>
  <si>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</si>
  <si>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</si>
  <si>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</si>
  <si>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</si>
  <si>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</si>
  <si>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</si>
  <si>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</si>
  <si>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</si>
  <si>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</si>
  <si>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</si>
  <si>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</si>
  <si>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</si>
  <si>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</si>
  <si>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</si>
  <si>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</si>
  <si>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</si>
  <si>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</si>
  <si>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</si>
  <si>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</si>
  <si>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</si>
  <si>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</si>
  <si>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</si>
  <si>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</si>
  <si>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</si>
  <si>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</si>
  <si>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</si>
  <si>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</si>
  <si>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</si>
  <si>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</si>
  <si>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</si>
  <si>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</si>
  <si>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</si>
  <si>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</si>
  <si>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</si>
  <si>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</si>
  <si>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</si>
  <si>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</si>
  <si>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</si>
  <si>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</si>
  <si>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</si>
  <si>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</si>
  <si>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</si>
  <si>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</si>
  <si>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</si>
  <si>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</si>
  <si>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</si>
  <si>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</si>
  <si>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</si>
  <si>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</si>
  <si>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</si>
  <si>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</si>
  <si>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</si>
  <si>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</si>
  <si>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</si>
  <si>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</si>
  <si>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</si>
  <si>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</si>
  <si>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</si>
  <si>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</si>
  <si>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</si>
  <si>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</si>
  <si>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</si>
  <si>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</si>
  <si>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</si>
  <si>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</si>
  <si>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</si>
  <si>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</si>
  <si>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</si>
  <si>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</si>
  <si>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</si>
  <si>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</si>
  <si>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</si>
  <si>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</si>
  <si>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</si>
  <si>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</si>
  <si>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</si>
  <si>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</si>
  <si>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</si>
  <si>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</si>
  <si>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</si>
  <si>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</si>
  <si>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</si>
  <si>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</si>
  <si>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</si>
  <si>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</si>
  <si>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</si>
  <si>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</si>
  <si>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</si>
  <si>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</si>
  <si>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</si>
  <si>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</si>
  <si>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</si>
  <si>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</si>
  <si>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</si>
  <si>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</si>
  <si>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</si>
  <si>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</si>
  <si>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</si>
  <si>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</si>
  <si>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</si>
  <si>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</si>
  <si>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</si>
  <si>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</si>
  <si>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</si>
  <si>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</si>
  <si>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</si>
  <si>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</si>
  <si>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</si>
  <si>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</si>
  <si>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</si>
  <si>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</si>
  <si>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</si>
  <si>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</si>
  <si>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</si>
  <si>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</si>
  <si>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</si>
  <si>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</si>
  <si>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</si>
  <si>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</si>
  <si>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</si>
  <si>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</si>
  <si>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</si>
  <si>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</si>
  <si>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</si>
  <si>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</si>
  <si>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</si>
  <si>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</si>
  <si>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</si>
  <si>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</si>
  <si>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</si>
  <si>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</si>
  <si>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</si>
  <si>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</si>
  <si>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</si>
  <si>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</si>
  <si>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</si>
  <si>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</si>
  <si>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</si>
  <si>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</si>
  <si>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</si>
  <si>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</si>
  <si>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</si>
  <si>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</si>
  <si>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</si>
  <si>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</si>
  <si>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</si>
  <si>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</si>
  <si>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</si>
  <si>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</si>
  <si>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</si>
  <si>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</si>
  <si>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</si>
  <si>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</si>
  <si>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</si>
  <si>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</si>
  <si>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</si>
  <si>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</si>
  <si>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</si>
  <si>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</si>
  <si>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</si>
  <si>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</si>
  <si>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</si>
  <si>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</si>
  <si>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</si>
  <si>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</si>
  <si>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</si>
  <si>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</si>
  <si>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</si>
  <si>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</si>
  <si>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</si>
  <si>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</si>
  <si>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</si>
  <si>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</si>
  <si>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</si>
  <si>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</si>
  <si>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</si>
  <si>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</si>
  <si>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</si>
  <si>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</si>
  <si>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</si>
  <si>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</si>
  <si>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</si>
  <si>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</si>
  <si>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</si>
  <si>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</si>
  <si>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</si>
  <si>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</si>
  <si>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</si>
  <si>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</si>
  <si>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</si>
  <si>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</si>
  <si>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</si>
  <si>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</si>
  <si>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</si>
  <si>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</si>
  <si>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</si>
  <si>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</si>
  <si>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</si>
  <si>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</si>
  <si>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</si>
  <si>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</si>
  <si>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</si>
  <si>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</si>
  <si>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</si>
  <si>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</si>
  <si>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</si>
  <si>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</si>
  <si>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</si>
  <si>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</si>
  <si>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</si>
  <si>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</si>
  <si>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</si>
  <si>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</si>
  <si>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</si>
  <si>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</si>
  <si>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</si>
  <si>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</si>
  <si>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</si>
  <si>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</si>
  <si>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</si>
  <si>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</si>
  <si>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</si>
  <si>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</si>
  <si>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</si>
  <si>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</si>
  <si>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</si>
  <si>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</si>
  <si>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</si>
  <si>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</si>
  <si>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</si>
  <si>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</si>
  <si>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</si>
  <si>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</si>
  <si>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</si>
  <si>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</si>
  <si>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</si>
  <si>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</si>
  <si>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</si>
  <si>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</si>
  <si>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</si>
  <si>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</si>
  <si>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</si>
  <si>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</si>
  <si>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</si>
  <si>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</si>
  <si>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</si>
  <si>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</si>
  <si>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</si>
  <si>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</si>
  <si>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</si>
  <si>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</si>
  <si>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</si>
  <si>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</si>
  <si>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</si>
  <si>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</si>
  <si>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</si>
  <si>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</si>
  <si>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</si>
  <si>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</si>
  <si>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</si>
  <si>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</si>
  <si>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</si>
  <si>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</si>
  <si>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</si>
  <si>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</si>
  <si>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</si>
  <si>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</si>
  <si>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</si>
  <si>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</si>
  <si>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</si>
  <si>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</si>
  <si>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</si>
  <si>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</si>
  <si>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</si>
  <si>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</si>
  <si>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</si>
  <si>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</si>
  <si>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</si>
  <si>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</si>
  <si>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</si>
  <si>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</si>
  <si>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</si>
  <si>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</si>
  <si>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</si>
  <si>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</si>
  <si>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</si>
  <si>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</si>
  <si>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</si>
  <si>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</si>
  <si>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</si>
  <si>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</si>
  <si>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</si>
  <si>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</si>
  <si>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</si>
  <si>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</si>
  <si>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</si>
  <si>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</si>
  <si>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</si>
  <si>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</si>
  <si>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</si>
  <si>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</si>
  <si>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</si>
  <si>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</si>
  <si>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</si>
  <si>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</si>
  <si>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</si>
  <si>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</si>
  <si>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</si>
  <si>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</si>
  <si>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</si>
  <si>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</si>
  <si>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</si>
  <si>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</si>
  <si>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</si>
  <si>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</si>
  <si>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</si>
  <si>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</si>
  <si>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</si>
  <si>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</si>
  <si>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</si>
  <si>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</si>
  <si>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</si>
  <si>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</si>
  <si>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</si>
  <si>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</si>
  <si>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</si>
  <si>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</si>
  <si>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</si>
  <si>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</si>
  <si>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</si>
  <si>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</si>
  <si>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</si>
  <si>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</si>
  <si>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</si>
  <si>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</si>
  <si>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</si>
  <si>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</si>
  <si>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</si>
  <si>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</si>
  <si>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</si>
  <si>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</si>
  <si>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</si>
  <si>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</si>
  <si>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</si>
  <si>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</si>
  <si>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</si>
  <si>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</si>
  <si>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</si>
  <si>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</si>
  <si>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</si>
  <si>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</si>
  <si>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</si>
  <si>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</si>
  <si>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</si>
  <si>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</si>
  <si>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</si>
  <si>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</si>
  <si>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</si>
  <si>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</si>
  <si>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</si>
  <si>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</si>
  <si>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</si>
  <si>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</si>
  <si>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</si>
  <si>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</si>
  <si>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</si>
  <si>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</si>
  <si>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</si>
  <si>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</si>
  <si>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</si>
  <si>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</si>
  <si>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</si>
  <si>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</si>
  <si>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</si>
  <si>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</si>
  <si>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</si>
  <si>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</si>
  <si>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</si>
  <si>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</si>
  <si>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</si>
  <si>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</si>
  <si>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</si>
  <si>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</si>
  <si>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</si>
  <si>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</si>
  <si>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</si>
  <si>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</si>
  <si>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</si>
  <si>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</si>
  <si>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</si>
  <si>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</si>
  <si>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</si>
  <si>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</si>
  <si>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</si>
  <si>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</si>
  <si>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</si>
  <si>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</si>
  <si>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</si>
  <si>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</si>
  <si>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</si>
  <si>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</si>
  <si>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</si>
  <si>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</si>
  <si>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</si>
  <si>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</si>
  <si>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</si>
  <si>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</si>
  <si>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</si>
  <si>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</si>
  <si>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</si>
  <si>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</si>
  <si>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</si>
  <si>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</si>
  <si>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</si>
  <si>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</si>
  <si>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</si>
  <si>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</si>
  <si>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</si>
  <si>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</si>
  <si>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</si>
  <si>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</si>
  <si>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</si>
  <si>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</si>
  <si>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</si>
  <si>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</si>
  <si>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</si>
  <si>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</si>
  <si>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</si>
  <si>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</si>
  <si>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</si>
  <si>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</si>
  <si>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</si>
  <si>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</si>
  <si>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</si>
  <si>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</si>
  <si>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</si>
  <si>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</si>
  <si>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</si>
  <si>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</si>
  <si>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</si>
  <si>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</si>
  <si>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</si>
  <si>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</si>
  <si>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</si>
  <si>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</si>
  <si>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</si>
  <si>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</si>
  <si>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</si>
  <si>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</si>
  <si>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</si>
  <si>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</si>
  <si>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</si>
  <si>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</si>
  <si>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</si>
  <si>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</si>
  <si>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</si>
  <si>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</si>
  <si>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</si>
  <si>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</si>
  <si>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</si>
  <si>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</si>
  <si>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</si>
  <si>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</si>
  <si>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</si>
  <si>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</si>
  <si>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</si>
  <si>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</si>
  <si>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</si>
  <si>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</si>
  <si>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</si>
  <si>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</si>
  <si>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</si>
  <si>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</si>
  <si>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</si>
  <si>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</si>
  <si>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</si>
  <si>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</si>
  <si>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</si>
  <si>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</si>
  <si>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</si>
  <si>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</si>
  <si>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</si>
  <si>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</si>
  <si>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</si>
  <si>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</si>
  <si>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</si>
  <si>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</si>
  <si>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</si>
  <si>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</si>
  <si>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</si>
  <si>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</si>
  <si>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</si>
  <si>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</si>
  <si>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</si>
  <si>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</si>
  <si>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</si>
  <si>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</si>
  <si>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</si>
  <si>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</si>
  <si>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</si>
  <si>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</si>
  <si>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</si>
  <si>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</si>
  <si>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</si>
  <si>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</si>
  <si>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</si>
  <si>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</si>
  <si>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</si>
  <si>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</si>
  <si>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</si>
  <si>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</si>
  <si>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</si>
  <si>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</si>
  <si>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</si>
  <si>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</si>
  <si>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</si>
  <si>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</si>
  <si>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</si>
  <si>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</si>
  <si>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</si>
  <si>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</si>
  <si>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</si>
  <si>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</si>
  <si>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</si>
  <si>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</si>
  <si>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</si>
  <si>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</si>
  <si>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</si>
  <si>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</si>
  <si>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</si>
  <si>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</si>
  <si>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</si>
  <si>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</si>
  <si>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</si>
  <si>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</si>
  <si>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</si>
  <si>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</si>
  <si>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</si>
  <si>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</si>
  <si>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</si>
  <si>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</si>
  <si>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</si>
  <si>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</si>
  <si>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</si>
  <si>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</si>
  <si>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</si>
  <si>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</si>
  <si>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</si>
  <si>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</si>
  <si>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</si>
  <si>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</si>
  <si>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</si>
  <si>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</si>
  <si>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</si>
  <si>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</si>
  <si>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</si>
  <si>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</si>
  <si>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</si>
  <si>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</si>
  <si>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</si>
  <si>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</si>
  <si>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</si>
  <si>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</si>
  <si>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</si>
  <si>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</si>
  <si>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</si>
  <si>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</si>
  <si>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</si>
  <si>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</si>
  <si>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</si>
  <si>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</si>
  <si>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</si>
  <si>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</si>
  <si>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</si>
  <si>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</si>
  <si>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</si>
  <si>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</si>
  <si>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</si>
  <si>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</si>
  <si>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</si>
  <si>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</si>
  <si>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</si>
  <si>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</si>
  <si>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</si>
  <si>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</si>
  <si>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</si>
  <si>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</si>
  <si>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</si>
  <si>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</si>
  <si>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</si>
  <si>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</si>
  <si>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</si>
  <si>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</si>
  <si>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</si>
  <si>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</si>
  <si>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</si>
  <si>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</si>
  <si>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</si>
  <si>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</si>
  <si>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</si>
  <si>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</si>
  <si>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</si>
  <si>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</si>
  <si>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</si>
  <si>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</si>
  <si>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</si>
  <si>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</si>
  <si>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</si>
  <si>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</si>
  <si>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</si>
  <si>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</si>
  <si>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</si>
  <si>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</si>
  <si>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</si>
  <si>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</si>
  <si>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</si>
  <si>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</si>
  <si>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</si>
  <si>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</si>
  <si>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</si>
  <si>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</si>
  <si>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</si>
  <si>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</si>
  <si>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</si>
  <si>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</si>
  <si>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</si>
  <si>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</si>
  <si>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</si>
  <si>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</si>
  <si>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</si>
  <si>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</si>
  <si>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</si>
  <si>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</si>
  <si>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</si>
  <si>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</si>
  <si>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</si>
  <si>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</si>
  <si>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</si>
  <si>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</si>
  <si>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</si>
  <si>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</si>
  <si>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</si>
  <si>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</si>
  <si>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</si>
  <si>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</si>
  <si>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</si>
  <si>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</si>
  <si>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</si>
  <si>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</si>
  <si>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</si>
  <si>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</si>
  <si>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</si>
  <si>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</si>
  <si>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</si>
  <si>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</si>
  <si>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</si>
  <si>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</si>
  <si>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</si>
  <si>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</si>
  <si>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</si>
  <si>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</si>
  <si>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</si>
  <si>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</si>
  <si>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</si>
  <si>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</si>
  <si>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</si>
  <si>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</si>
  <si>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</si>
  <si>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</si>
  <si>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</si>
  <si>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</si>
  <si>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</si>
  <si>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</si>
  <si>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</si>
  <si>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</si>
  <si>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</si>
  <si>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</si>
  <si>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</si>
  <si>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</si>
  <si>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</si>
  <si>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</si>
  <si>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</si>
  <si>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</si>
  <si>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</si>
  <si>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</si>
  <si>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</si>
  <si>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</si>
  <si>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</si>
  <si>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</si>
  <si>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</si>
  <si>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</si>
  <si>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</si>
  <si>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</si>
  <si>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</si>
  <si>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</si>
  <si>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</si>
  <si>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</si>
  <si>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</si>
  <si>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</si>
  <si>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</si>
  <si>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</si>
  <si>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</si>
  <si>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</si>
  <si>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</si>
  <si>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</si>
  <si>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</si>
  <si>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</si>
  <si>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</si>
  <si>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</si>
  <si>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</si>
  <si>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</si>
  <si>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</si>
  <si>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</si>
  <si>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</si>
  <si>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</si>
  <si>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</si>
  <si>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</si>
  <si>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</si>
  <si>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</si>
  <si>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</si>
  <si>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</si>
  <si>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</si>
  <si>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</si>
  <si>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</si>
  <si>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</si>
  <si>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</si>
  <si>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</si>
  <si>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</si>
  <si>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</si>
  <si>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</si>
  <si>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</si>
  <si>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</si>
  <si>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</si>
  <si>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</si>
  <si>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</si>
  <si>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</si>
  <si>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</si>
  <si>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</si>
  <si>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</si>
  <si>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</si>
  <si>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</si>
  <si>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</si>
  <si>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</si>
  <si>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</si>
  <si>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</si>
  <si>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</si>
  <si>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</si>
  <si>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</si>
  <si>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</si>
  <si>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</si>
  <si>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</si>
  <si>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</si>
  <si>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</si>
  <si>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</si>
  <si>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</si>
  <si>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</si>
  <si>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</si>
  <si>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</si>
  <si>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</si>
  <si>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</si>
  <si>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</si>
  <si>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</si>
  <si>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</si>
  <si>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</si>
  <si>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</si>
  <si>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</si>
  <si>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</si>
  <si>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</si>
  <si>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</si>
  <si>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</si>
  <si>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</si>
  <si>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</si>
  <si>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</si>
  <si>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</si>
  <si>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</si>
  <si>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</si>
  <si>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</si>
  <si>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</si>
  <si>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</si>
  <si>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</si>
  <si>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</si>
  <si>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</si>
  <si>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</si>
  <si>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</si>
  <si>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</si>
  <si>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</si>
  <si>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</si>
  <si>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</si>
  <si>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</si>
  <si>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</si>
  <si>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</si>
  <si>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</si>
  <si>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</si>
  <si>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</si>
  <si>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</si>
  <si>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</si>
  <si>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</si>
  <si>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</si>
  <si>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</si>
  <si>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</si>
  <si>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</si>
  <si>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</si>
  <si>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</si>
  <si>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</si>
  <si>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</si>
  <si>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</si>
  <si>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</si>
  <si>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</si>
  <si>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</si>
  <si>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</si>
  <si>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</si>
  <si>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</si>
  <si>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</si>
  <si>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</si>
  <si>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</si>
  <si>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</si>
  <si>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</si>
  <si>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</si>
  <si>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</si>
  <si>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</si>
  <si>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</si>
  <si>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</si>
  <si>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</si>
  <si>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</si>
  <si>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</si>
  <si>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</si>
  <si>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</si>
  <si>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</si>
  <si>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</si>
  <si>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</si>
  <si>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</si>
  <si>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</si>
  <si>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</si>
  <si>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</si>
  <si>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</si>
  <si>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</si>
  <si>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</si>
  <si>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</si>
  <si>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</si>
  <si>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</si>
  <si>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</si>
  <si>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</si>
  <si>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</si>
  <si>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</si>
  <si>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</si>
  <si>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</si>
  <si>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</si>
  <si>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</si>
  <si>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</si>
  <si>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</si>
  <si>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</si>
  <si>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</si>
  <si>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</si>
  <si>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</si>
  <si>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</si>
  <si>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</si>
  <si>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</si>
  <si>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</si>
  <si>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</si>
  <si>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</si>
  <si>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</si>
  <si>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</si>
  <si>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</si>
  <si>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</si>
  <si>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</si>
  <si>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</si>
  <si>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</si>
  <si>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</si>
  <si>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</si>
  <si>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</si>
  <si>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</si>
  <si>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</si>
  <si>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</si>
  <si>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</si>
  <si>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</si>
  <si>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</si>
  <si>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</si>
  <si>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</si>
  <si>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</si>
  <si>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</si>
  <si>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</si>
  <si>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</si>
  <si>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</si>
  <si>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</si>
  <si>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</si>
  <si>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</si>
  <si>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</si>
  <si>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</si>
  <si>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</si>
  <si>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</si>
  <si>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</si>
  <si>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</si>
  <si>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</si>
  <si>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</si>
  <si>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</si>
  <si>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</si>
  <si>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</si>
  <si>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</si>
  <si>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</si>
  <si>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</si>
  <si>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</si>
  <si>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</si>
  <si>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</si>
  <si>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</si>
  <si>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</si>
  <si>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</si>
  <si>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</si>
  <si>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</si>
  <si>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</si>
  <si>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</si>
  <si>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</si>
  <si>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</si>
  <si>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</si>
  <si>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</si>
  <si>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</si>
  <si>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</si>
  <si>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</si>
  <si>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</si>
  <si>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</si>
  <si>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</si>
  <si>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</si>
  <si>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</si>
  <si>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</si>
  <si>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</si>
  <si>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</si>
  <si>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</si>
  <si>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</si>
  <si>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</si>
  <si>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</si>
  <si>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</si>
  <si>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</si>
  <si>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</si>
  <si>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</si>
  <si>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</si>
  <si>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</si>
  <si>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</si>
  <si>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</si>
  <si>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</si>
  <si>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</si>
  <si>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</si>
  <si>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</si>
  <si>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</si>
  <si>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</si>
  <si>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</si>
  <si>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</si>
  <si>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</si>
  <si>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</si>
  <si>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</si>
  <si>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</si>
  <si>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</si>
  <si>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</si>
  <si>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</si>
  <si>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</si>
  <si>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</si>
  <si>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</si>
  <si>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</si>
  <si>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</si>
  <si>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</si>
  <si>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</si>
  <si>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</si>
  <si>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</si>
  <si>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</si>
  <si>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</si>
  <si>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</si>
  <si>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</si>
  <si>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</si>
  <si>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</si>
  <si>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</si>
  <si>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</si>
  <si>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</si>
  <si>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</si>
  <si>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</si>
  <si>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</si>
  <si>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</si>
  <si>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</si>
  <si>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</si>
  <si>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</si>
  <si>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</si>
  <si>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</si>
  <si>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</si>
  <si>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</si>
  <si>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</si>
  <si>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</si>
  <si>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</si>
  <si>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</si>
  <si>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</si>
  <si>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</si>
  <si>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</si>
  <si>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</si>
  <si>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</si>
  <si>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</si>
  <si>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</si>
  <si>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</si>
  <si>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</si>
  <si>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</si>
  <si>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</si>
  <si>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</si>
  <si>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</si>
  <si>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</si>
  <si>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</si>
  <si>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</si>
  <si>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</si>
  <si>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</si>
  <si>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</si>
  <si>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</si>
  <si>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</si>
  <si>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</si>
  <si>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</si>
  <si>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</si>
  <si>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</si>
  <si>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</si>
  <si>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</si>
  <si>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</si>
  <si>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</si>
  <si>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</si>
  <si>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</si>
  <si>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</si>
  <si>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</si>
  <si>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</si>
  <si>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</si>
  <si>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</si>
  <si>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</si>
  <si>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</si>
  <si>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</si>
  <si>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</si>
  <si>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</si>
  <si>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</si>
  <si>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</si>
  <si>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</si>
  <si>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</si>
  <si>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</si>
  <si>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</si>
  <si>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</si>
  <si>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</si>
  <si>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</si>
  <si>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</si>
  <si>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</si>
  <si>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</si>
  <si>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</si>
  <si>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</si>
  <si>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</si>
  <si>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</si>
  <si>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</si>
  <si>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</si>
  <si>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</si>
  <si>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</si>
  <si>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</si>
  <si>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</si>
  <si>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</si>
  <si>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</si>
  <si>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</si>
  <si>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</si>
  <si>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</si>
  <si>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</si>
  <si>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</si>
  <si>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</si>
  <si>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</si>
  <si>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</si>
  <si>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</si>
  <si>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</si>
  <si>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</si>
  <si>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</si>
  <si>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</si>
  <si>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</si>
  <si>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</si>
  <si>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</si>
  <si>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</si>
  <si>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</si>
  <si>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</si>
  <si>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</si>
  <si>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</si>
  <si>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</si>
  <si>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</si>
  <si>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</si>
  <si>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</si>
  <si>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</si>
  <si>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</si>
  <si>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</si>
  <si>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</si>
  <si>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</si>
  <si>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</si>
  <si>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</si>
  <si>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</si>
  <si>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</si>
  <si>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</si>
  <si>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</si>
  <si>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</si>
  <si>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</si>
  <si>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</si>
  <si>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</si>
  <si>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</si>
  <si>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</si>
  <si>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</si>
  <si>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</si>
  <si>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</si>
  <si>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</si>
  <si>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</si>
  <si>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</si>
  <si>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</si>
  <si>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</si>
  <si>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</si>
  <si>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</si>
  <si>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</si>
  <si>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</si>
  <si>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</si>
  <si>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</si>
  <si>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</si>
  <si>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</si>
  <si>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</si>
  <si>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</si>
  <si>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</si>
  <si>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</si>
  <si>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</si>
  <si>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</si>
  <si>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</si>
  <si>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</si>
  <si>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</si>
  <si>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</si>
  <si>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</si>
  <si>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</si>
  <si>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</si>
  <si>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</si>
  <si>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</si>
  <si>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</si>
  <si>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</si>
  <si>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</si>
  <si>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</si>
  <si>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</si>
  <si>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</si>
  <si>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</si>
  <si>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</si>
  <si>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</si>
  <si>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</si>
  <si>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</si>
  <si>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</si>
  <si>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</si>
  <si>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</si>
  <si>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</si>
  <si>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</si>
  <si>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</si>
  <si>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</si>
  <si>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</si>
  <si>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</si>
  <si>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</si>
  <si>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</si>
  <si>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</si>
  <si>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</si>
  <si>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</si>
  <si>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</si>
  <si>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</si>
  <si>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</si>
  <si>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</si>
  <si>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</si>
  <si>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</si>
  <si>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</si>
  <si>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</si>
  <si>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</si>
  <si>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</si>
  <si>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</si>
  <si>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</si>
  <si>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</si>
  <si>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</si>
  <si>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</si>
  <si>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</si>
  <si>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</si>
  <si>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</si>
  <si>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</si>
  <si>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</si>
  <si>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</si>
  <si>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</si>
  <si>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</si>
  <si>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</si>
  <si>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</si>
  <si>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</si>
  <si>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</si>
  <si>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</si>
  <si>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</si>
  <si>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</si>
  <si>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</si>
  <si>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</si>
  <si>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</si>
  <si>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</si>
  <si>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</si>
  <si>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</si>
  <si>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</si>
  <si>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</si>
  <si>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</si>
  <si>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</si>
  <si>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</si>
  <si>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</si>
  <si>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</si>
  <si>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</si>
  <si>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</si>
  <si>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</si>
  <si>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</si>
  <si>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</si>
  <si>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</si>
  <si>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</si>
  <si>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</si>
  <si>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</si>
  <si>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</si>
  <si>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</si>
  <si>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</si>
  <si>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</si>
  <si>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</si>
  <si>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</si>
  <si>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</si>
  <si>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</si>
  <si>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</si>
  <si>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</si>
  <si>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</si>
  <si>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</si>
  <si>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</si>
  <si>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</si>
  <si>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</si>
  <si>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</si>
  <si>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</si>
  <si>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</si>
  <si>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</si>
  <si>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</si>
  <si>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</si>
  <si>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</si>
  <si>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</si>
  <si>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</si>
  <si>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</si>
  <si>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</si>
  <si>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</si>
  <si>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</si>
  <si>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</si>
  <si>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</si>
  <si>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</si>
  <si>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</si>
  <si>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</si>
  <si>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</si>
  <si>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</si>
  <si>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</si>
  <si>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</si>
  <si>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</si>
  <si>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</si>
  <si>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</si>
  <si>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</si>
  <si>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</si>
  <si>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</si>
  <si>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</si>
  <si>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</si>
  <si>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</si>
  <si>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</si>
  <si>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</si>
  <si>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</si>
  <si>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</si>
  <si>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</si>
  <si>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</si>
  <si>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</si>
  <si>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</si>
  <si>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</si>
  <si>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</si>
  <si>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</si>
  <si>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</si>
  <si>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</si>
  <si>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</si>
  <si>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</si>
  <si>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</si>
  <si>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</si>
  <si>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</si>
  <si>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</si>
  <si>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</si>
  <si>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</si>
  <si>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</si>
  <si>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</si>
  <si>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</si>
  <si>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</si>
  <si>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</si>
  <si>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</si>
  <si>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</si>
  <si>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</si>
  <si>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</si>
  <si>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</si>
  <si>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</si>
  <si>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</si>
  <si>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</si>
  <si>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</si>
  <si>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</si>
  <si>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</si>
  <si>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</si>
  <si>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</si>
  <si>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</si>
  <si>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</si>
  <si>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</si>
  <si>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</si>
  <si>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</si>
  <si>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</si>
  <si>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</si>
  <si>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</si>
  <si>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</si>
  <si>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</si>
  <si>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</si>
  <si>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</si>
  <si>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</si>
  <si>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</si>
  <si>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</si>
  <si>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</si>
  <si>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</si>
  <si>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</si>
  <si>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</si>
  <si>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</si>
  <si>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</si>
  <si>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</si>
  <si>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</si>
  <si>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</si>
  <si>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</si>
  <si>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</si>
  <si>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</si>
  <si>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</si>
  <si>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</si>
  <si>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</si>
  <si>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</si>
  <si>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</si>
  <si>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</si>
  <si>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</si>
  <si>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</si>
  <si>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</si>
  <si>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</si>
  <si>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</si>
  <si>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</si>
  <si>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</si>
  <si>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</si>
  <si>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</si>
  <si>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</si>
  <si>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</si>
  <si>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</si>
  <si>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</si>
  <si>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</si>
  <si>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</si>
  <si>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</si>
  <si>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</si>
  <si>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</si>
  <si>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</si>
  <si>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</si>
  <si>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</si>
  <si>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</si>
  <si>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</si>
  <si>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</si>
  <si>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</si>
  <si>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</si>
  <si>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</si>
  <si>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</si>
  <si>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</si>
  <si>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</si>
  <si>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</si>
  <si>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</si>
  <si>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</si>
  <si>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</si>
  <si>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</si>
  <si>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</si>
  <si>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</si>
  <si>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</si>
  <si>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</si>
  <si>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</si>
  <si>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</si>
  <si>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</si>
  <si>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</si>
  <si>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</si>
  <si>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</si>
  <si>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</si>
  <si>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</si>
  <si>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</si>
  <si>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</si>
  <si>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</si>
  <si>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</si>
  <si>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</si>
  <si>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</si>
  <si>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</si>
  <si>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</si>
  <si>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</si>
  <si>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</si>
  <si>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</si>
  <si>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</si>
  <si>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</si>
  <si>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</si>
  <si>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</si>
  <si>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</si>
  <si>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</si>
  <si>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</si>
  <si>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</si>
  <si>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</si>
  <si>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</si>
  <si>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</si>
  <si>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</si>
  <si>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</si>
  <si>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</si>
  <si>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</si>
  <si>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</si>
  <si>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</si>
  <si>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</si>
  <si>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</si>
  <si>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</si>
  <si>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</si>
  <si>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</si>
  <si>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</si>
  <si>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</si>
  <si>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</si>
  <si>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</si>
  <si>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</si>
  <si>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</si>
  <si>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</si>
  <si>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</si>
  <si>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</si>
  <si>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</si>
  <si>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</si>
  <si>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</si>
  <si>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</si>
  <si>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</si>
  <si>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</si>
  <si>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</si>
  <si>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</si>
  <si>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</si>
  <si>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</si>
  <si>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</si>
  <si>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</si>
  <si>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</si>
  <si>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</si>
  <si>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</si>
  <si>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</si>
  <si>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</si>
  <si>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</si>
  <si>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</si>
  <si>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</si>
  <si>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</si>
  <si>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</si>
  <si>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</si>
  <si>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</si>
  <si>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</si>
  <si>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</si>
  <si>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</si>
  <si>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</si>
  <si>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</si>
  <si>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</si>
  <si>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</si>
  <si>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</si>
  <si>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</si>
  <si>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</si>
  <si>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</si>
  <si>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</si>
  <si>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</si>
  <si>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</si>
  <si>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</si>
  <si>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</si>
  <si>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</si>
  <si>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</si>
  <si>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</si>
  <si>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</si>
  <si>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</si>
  <si>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</si>
  <si>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</si>
  <si>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</si>
  <si>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</si>
  <si>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</si>
  <si>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</si>
  <si>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</si>
  <si>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</si>
  <si>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</si>
  <si>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</si>
  <si>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</si>
  <si>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</si>
  <si>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</si>
  <si>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</si>
  <si>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</si>
  <si>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</si>
  <si>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</si>
  <si>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</si>
  <si>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</si>
  <si>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</si>
  <si>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</si>
  <si>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</si>
  <si>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</si>
  <si>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</si>
  <si>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</si>
  <si>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</si>
  <si>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</si>
  <si>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</si>
  <si>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</si>
  <si>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</si>
  <si>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</si>
  <si>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</si>
  <si>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</si>
  <si>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</si>
  <si>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</si>
  <si>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</si>
  <si>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</si>
  <si>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</si>
  <si>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</si>
  <si>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</si>
  <si>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</si>
  <si>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</si>
  <si>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</si>
  <si>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</si>
  <si>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</si>
  <si>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</si>
  <si>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</si>
  <si>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</si>
  <si>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</si>
  <si>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</si>
  <si>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</si>
  <si>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</si>
  <si>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</si>
  <si>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</si>
  <si>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</si>
  <si>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</si>
  <si>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</si>
  <si>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</si>
  <si>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</si>
  <si>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</si>
  <si>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</si>
  <si>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</si>
  <si>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</si>
  <si>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</si>
  <si>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</si>
  <si>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</si>
  <si>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</si>
  <si>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</si>
  <si>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</si>
  <si>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</si>
  <si>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</si>
  <si>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</si>
  <si>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</si>
  <si>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</si>
  <si>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</si>
  <si>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</si>
  <si>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</si>
  <si>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</si>
  <si>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</si>
  <si>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</si>
  <si>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</si>
  <si>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</si>
  <si>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</si>
  <si>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</si>
  <si>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</si>
  <si>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</si>
  <si>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</si>
  <si>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</si>
  <si>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</si>
  <si>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</si>
  <si>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</si>
  <si>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</si>
  <si>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</si>
  <si>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</si>
  <si>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</si>
  <si>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</si>
  <si>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</si>
  <si>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</si>
  <si>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</si>
  <si>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</si>
  <si>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</si>
  <si>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</si>
  <si>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</si>
  <si>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</si>
  <si>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</si>
  <si>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</si>
  <si>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</si>
  <si>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</si>
  <si>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</si>
  <si>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</si>
  <si>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</si>
  <si>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</si>
  <si>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</si>
  <si>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</si>
  <si>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</si>
  <si>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</si>
  <si>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</si>
  <si>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</si>
  <si>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</si>
  <si>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</si>
  <si>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</si>
  <si>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</si>
  <si>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</si>
  <si>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</si>
  <si>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</si>
  <si>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</si>
  <si>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</si>
  <si>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</si>
  <si>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</si>
  <si>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</si>
  <si>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</si>
  <si>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</si>
  <si>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</si>
  <si>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</si>
  <si>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</si>
  <si>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</si>
  <si>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</si>
  <si>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</si>
  <si>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</si>
  <si>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</si>
  <si>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</si>
  <si>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</si>
  <si>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</si>
  <si>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</si>
  <si>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</si>
  <si>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</si>
  <si>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</si>
  <si>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</si>
  <si>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</si>
  <si>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</si>
  <si>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</si>
  <si>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</si>
  <si>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</si>
  <si>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</si>
  <si>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</si>
  <si>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</si>
  <si>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</si>
  <si>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</si>
  <si>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</si>
  <si>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</si>
  <si>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</si>
  <si>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</si>
  <si>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</si>
  <si>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</si>
  <si>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</si>
  <si>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</si>
  <si>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</si>
  <si>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</si>
  <si>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</si>
  <si>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</si>
  <si>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</si>
  <si>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</si>
  <si>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</si>
  <si>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</si>
  <si>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</si>
  <si>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</si>
  <si>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</si>
  <si>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</si>
  <si>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</si>
  <si>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</si>
  <si>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</si>
  <si>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</si>
  <si>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</si>
  <si>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</si>
  <si>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</si>
  <si>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</si>
  <si>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</si>
  <si>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</si>
  <si>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</si>
  <si>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</si>
  <si>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</si>
  <si>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</si>
  <si>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</si>
  <si>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</si>
  <si>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</si>
  <si>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</si>
  <si>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</si>
  <si>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</si>
  <si>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</si>
  <si>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</si>
  <si>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</si>
  <si>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</si>
  <si>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</si>
  <si>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</si>
  <si>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</si>
  <si>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</si>
  <si>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</si>
  <si>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</si>
  <si>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</si>
  <si>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</si>
  <si>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</si>
  <si>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</si>
  <si>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</si>
  <si>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</si>
  <si>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</si>
  <si>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</si>
  <si>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</si>
  <si>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</si>
  <si>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</si>
  <si>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</si>
  <si>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</si>
  <si>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</si>
  <si>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</si>
  <si>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</si>
  <si>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</si>
  <si>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</si>
  <si>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</si>
  <si>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</si>
  <si>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</si>
  <si>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</si>
  <si>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</si>
  <si>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</si>
  <si>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</si>
  <si>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</si>
  <si>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</si>
  <si>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</si>
  <si>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</si>
  <si>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</si>
  <si>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</si>
  <si>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</si>
  <si>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</si>
  <si>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</si>
  <si>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</si>
  <si>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</si>
  <si>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</si>
  <si>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</si>
  <si>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</si>
  <si>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</si>
  <si>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</si>
  <si>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</si>
  <si>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</si>
  <si>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</si>
  <si>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</si>
  <si>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</si>
  <si>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</si>
  <si>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</si>
  <si>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</si>
  <si>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</si>
  <si>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</si>
  <si>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</si>
  <si>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</si>
  <si>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</si>
  <si>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</si>
  <si>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</si>
  <si>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</si>
  <si>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</si>
  <si>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</si>
  <si>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</si>
  <si>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</si>
  <si>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</si>
  <si>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</si>
  <si>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</si>
  <si>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</si>
  <si>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</si>
  <si>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</si>
  <si>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</si>
  <si>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</si>
  <si>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</si>
  <si>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</si>
  <si>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</si>
  <si>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</si>
  <si>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</si>
  <si>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</si>
  <si>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</si>
  <si>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</si>
  <si>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</si>
  <si>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</si>
  <si>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</si>
  <si>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</si>
  <si>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</si>
  <si>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</si>
  <si>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</si>
  <si>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</si>
  <si>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</si>
  <si>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</si>
  <si>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</si>
  <si>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</si>
  <si>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</si>
  <si>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</si>
  <si>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</si>
  <si>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</si>
  <si>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</si>
  <si>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</si>
  <si>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</si>
  <si>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</si>
  <si>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</si>
  <si>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</si>
  <si>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</si>
  <si>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</si>
  <si>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</si>
  <si>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</si>
  <si>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</si>
  <si>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</si>
  <si>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</si>
  <si>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</si>
  <si>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</si>
  <si>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</si>
  <si>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</si>
  <si>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</si>
  <si>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</si>
  <si>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</si>
  <si>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</si>
  <si>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</si>
  <si>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</si>
  <si>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</si>
  <si>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</si>
  <si>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</si>
  <si>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</si>
  <si>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</si>
  <si>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</si>
  <si>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</si>
  <si>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</si>
  <si>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</si>
  <si>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</si>
  <si>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</si>
  <si>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</si>
  <si>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</si>
  <si>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</si>
  <si>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</si>
  <si>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</si>
  <si>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</si>
  <si>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</si>
  <si>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</si>
  <si>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</si>
  <si>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</si>
  <si>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</si>
  <si>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</si>
  <si>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</si>
  <si>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</si>
  <si>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</si>
  <si>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</si>
  <si>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</si>
  <si>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</si>
  <si>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</si>
  <si>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</si>
  <si>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</si>
  <si>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</si>
  <si>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</si>
  <si>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</si>
  <si>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</si>
  <si>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</si>
  <si>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</si>
  <si>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</si>
  <si>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</si>
  <si>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</si>
  <si>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</si>
  <si>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</si>
  <si>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</si>
  <si>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</si>
  <si>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</si>
  <si>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</si>
  <si>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</si>
  <si>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</si>
  <si>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</si>
  <si>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</si>
  <si>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</si>
  <si>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</si>
  <si>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</si>
  <si>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</si>
  <si>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</si>
  <si>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</si>
  <si>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</si>
  <si>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</si>
  <si>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</si>
  <si>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</si>
  <si>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</si>
  <si>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</si>
  <si>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</si>
  <si>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</si>
  <si>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</si>
  <si>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</si>
  <si>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</si>
  <si>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</si>
  <si>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</si>
  <si>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</si>
  <si>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</si>
  <si>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</si>
  <si>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</si>
  <si>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</si>
  <si>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</si>
  <si>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</si>
  <si>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</si>
  <si>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</si>
  <si>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</si>
  <si>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</si>
  <si>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</si>
  <si>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</si>
  <si>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</si>
  <si>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</si>
  <si>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</si>
  <si>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</si>
  <si>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</si>
  <si>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</si>
  <si>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</si>
  <si>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</si>
  <si>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</si>
  <si>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</si>
  <si>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</si>
  <si>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</si>
  <si>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</si>
  <si>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</si>
  <si>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</si>
  <si>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</si>
  <si>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</si>
  <si>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</si>
  <si>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</si>
  <si>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</si>
  <si>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</si>
  <si>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</si>
  <si>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</si>
  <si>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</si>
  <si>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</si>
  <si>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</si>
  <si>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</si>
  <si>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</si>
  <si>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</si>
  <si>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</si>
  <si>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</si>
  <si>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</si>
  <si>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</si>
  <si>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</si>
  <si>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</si>
  <si>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</si>
  <si>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</si>
  <si>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</si>
  <si>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</si>
  <si>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</si>
  <si>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</si>
  <si>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</si>
  <si>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</si>
  <si>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</si>
  <si>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</si>
  <si>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</si>
  <si>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</si>
  <si>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</si>
  <si>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</si>
  <si>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</si>
  <si>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</si>
  <si>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</si>
  <si>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</si>
  <si>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</si>
  <si>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</si>
  <si>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</si>
  <si>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</si>
  <si>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</si>
  <si>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</si>
  <si>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</si>
  <si>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</si>
  <si>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</si>
  <si>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</si>
  <si>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</si>
  <si>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</si>
  <si>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</si>
  <si>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</si>
  <si>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</si>
  <si>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</si>
  <si>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</si>
  <si>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</si>
  <si>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</si>
  <si>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</si>
  <si>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</si>
  <si>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</si>
  <si>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</si>
  <si>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</si>
  <si>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</si>
  <si>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</si>
  <si>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</si>
  <si>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</si>
  <si>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</si>
  <si>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</si>
  <si>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</si>
  <si>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</si>
  <si>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</si>
  <si>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</si>
  <si>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</si>
  <si>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</si>
  <si>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</si>
  <si>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</si>
  <si>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</si>
  <si>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</si>
  <si>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</si>
  <si>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</si>
  <si>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</si>
  <si>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</si>
  <si>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</si>
  <si>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</si>
  <si>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</si>
  <si>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</si>
  <si>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</si>
  <si>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</si>
  <si>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</si>
  <si>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</si>
  <si>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</si>
  <si>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</si>
  <si>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</si>
  <si>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</si>
  <si>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</si>
  <si>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</si>
  <si>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</si>
  <si>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</si>
  <si>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</si>
  <si>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</si>
  <si>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</si>
  <si>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</si>
  <si>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</si>
  <si>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</si>
  <si>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</si>
  <si>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</si>
  <si>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</si>
  <si>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</si>
  <si>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</si>
  <si>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</si>
  <si>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</si>
  <si>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</si>
  <si>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</si>
  <si>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</si>
  <si>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</si>
  <si>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</si>
  <si>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</si>
  <si>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</si>
  <si>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</si>
  <si>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</si>
  <si>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</si>
  <si>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</si>
  <si>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</si>
  <si>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</si>
  <si>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</si>
  <si>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</si>
  <si>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</si>
  <si>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</si>
  <si>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</si>
  <si>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</si>
  <si>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</si>
  <si>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</si>
  <si>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</si>
  <si>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</si>
  <si>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</si>
  <si>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</si>
  <si>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</si>
  <si>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</si>
  <si>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</si>
  <si>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</si>
  <si>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</si>
  <si>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</si>
  <si>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</si>
  <si>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</si>
  <si>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</si>
  <si>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</si>
  <si>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</si>
  <si>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</si>
  <si>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</si>
  <si>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</si>
  <si>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</si>
  <si>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</si>
  <si>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</si>
  <si>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</si>
  <si>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</si>
  <si>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</si>
  <si>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</si>
  <si>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</si>
  <si>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</si>
  <si>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</si>
  <si>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</si>
  <si>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</si>
  <si>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</si>
  <si>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</si>
  <si>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</si>
  <si>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</si>
  <si>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</si>
  <si>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</si>
  <si>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</si>
  <si>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</si>
  <si>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</si>
  <si>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</si>
  <si>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</si>
  <si>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</si>
  <si>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</si>
  <si>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</si>
  <si>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</si>
  <si>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</si>
  <si>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</si>
  <si>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</si>
  <si>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</si>
  <si>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</si>
  <si>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</si>
  <si>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</si>
  <si>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</si>
  <si>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</si>
  <si>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</si>
  <si>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</si>
  <si>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</si>
  <si>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</si>
  <si>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</si>
  <si>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</si>
  <si>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</si>
  <si>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</si>
  <si>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</si>
  <si>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</si>
  <si>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</si>
  <si>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</si>
  <si>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</si>
  <si>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</si>
  <si>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</si>
  <si>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</si>
  <si>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</si>
  <si>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</si>
  <si>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</si>
  <si>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</si>
  <si>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</si>
  <si>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</si>
  <si>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</si>
  <si>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</si>
  <si>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</si>
  <si>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</si>
  <si>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</si>
  <si>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</si>
  <si>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</si>
  <si>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</si>
  <si>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</si>
  <si>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</si>
  <si>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</si>
  <si>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</si>
  <si>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</si>
  <si>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</si>
  <si>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</si>
  <si>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</si>
  <si>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</si>
  <si>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</si>
  <si>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</si>
  <si>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</si>
  <si>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</si>
  <si>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</si>
  <si>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</si>
  <si>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</si>
  <si>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</si>
  <si>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</si>
  <si>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</si>
  <si>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</si>
  <si>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</si>
  <si>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</si>
  <si>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</si>
  <si>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</si>
  <si>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</si>
  <si>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</si>
  <si>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</si>
  <si>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</si>
  <si>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</si>
  <si>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</si>
  <si>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</si>
  <si>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</si>
  <si>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</si>
  <si>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</si>
  <si>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</si>
  <si>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</si>
  <si>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</si>
  <si>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</si>
  <si>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</si>
  <si>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</si>
  <si>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</si>
  <si>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</si>
  <si>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</si>
  <si>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</si>
  <si>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</si>
  <si>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</si>
  <si>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</si>
  <si>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</si>
  <si>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</si>
  <si>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</si>
  <si>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</si>
  <si>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</si>
  <si>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</si>
  <si>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</si>
  <si>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</si>
  <si>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</si>
  <si>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</si>
  <si>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</si>
  <si>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</si>
  <si>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</si>
  <si>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</si>
  <si>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</si>
  <si>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</si>
  <si>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</si>
  <si>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</si>
  <si>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</si>
  <si>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</si>
  <si>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</si>
  <si>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</si>
  <si>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</si>
  <si>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</si>
  <si>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</si>
  <si>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</si>
  <si>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</si>
  <si>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</si>
  <si>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</si>
  <si>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</si>
  <si>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</si>
  <si>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</si>
  <si>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</si>
  <si>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</si>
  <si>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</si>
  <si>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</si>
  <si>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</si>
  <si>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</si>
  <si>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</si>
  <si>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</si>
  <si>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</si>
  <si>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</si>
  <si>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</si>
  <si>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</si>
  <si>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</si>
  <si>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</si>
  <si>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</si>
  <si>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</si>
  <si>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</si>
  <si>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</si>
  <si>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</si>
  <si>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</si>
  <si>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</si>
  <si>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</si>
  <si>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</si>
  <si>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</si>
  <si>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</si>
  <si>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</si>
  <si>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</si>
  <si>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</si>
  <si>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</si>
  <si>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</si>
  <si>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</si>
  <si>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</si>
  <si>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</si>
  <si>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</si>
  <si>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</si>
  <si>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</si>
  <si>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</si>
  <si>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</si>
  <si>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</si>
  <si>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</si>
  <si>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</si>
  <si>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</si>
  <si>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</si>
  <si>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</si>
  <si>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</si>
  <si>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</si>
  <si>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</si>
  <si>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</si>
  <si>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</si>
  <si>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</si>
  <si>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</si>
  <si>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</si>
  <si>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</si>
  <si>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</si>
  <si>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</si>
  <si>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</si>
  <si>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</si>
  <si>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</si>
  <si>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</si>
  <si>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</si>
  <si>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</si>
  <si>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</si>
  <si>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</si>
  <si>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</si>
  <si>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</si>
  <si>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</si>
  <si>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</si>
  <si>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</si>
  <si>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</si>
  <si>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</si>
  <si>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</si>
  <si>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</si>
  <si>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</si>
  <si>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</si>
  <si>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</si>
  <si>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</si>
  <si>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</si>
  <si>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</si>
  <si>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</si>
  <si>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</si>
  <si>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</si>
  <si>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</si>
  <si>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</si>
  <si>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</si>
  <si>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</si>
  <si>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</si>
  <si>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</si>
  <si>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</si>
  <si>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</si>
  <si>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</si>
  <si>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</si>
  <si>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</si>
  <si>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</si>
  <si>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</si>
  <si>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</si>
  <si>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</si>
  <si>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</si>
  <si>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</si>
  <si>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</si>
  <si>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</si>
  <si>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</si>
  <si>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</si>
  <si>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</si>
  <si>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</si>
  <si>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</si>
  <si>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</si>
  <si>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</si>
  <si>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</si>
  <si>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</si>
  <si>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</si>
  <si>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</si>
  <si>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</si>
  <si>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</si>
  <si>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</si>
  <si>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</si>
  <si>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</si>
  <si>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</si>
  <si>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</si>
  <si>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</si>
  <si>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</si>
  <si>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</si>
  <si>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</si>
  <si>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</si>
  <si>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</si>
  <si>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</si>
  <si>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</si>
  <si>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</si>
  <si>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</si>
  <si>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</si>
  <si>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</si>
  <si>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</si>
  <si>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</si>
  <si>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</si>
  <si>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</si>
  <si>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</si>
  <si>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</si>
  <si>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</si>
  <si>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</si>
  <si>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</si>
  <si>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</si>
  <si>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</si>
  <si>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</si>
  <si>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</si>
  <si>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</si>
  <si>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</si>
  <si>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</si>
  <si>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</si>
  <si>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</si>
  <si>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</si>
  <si>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</si>
  <si>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</si>
  <si>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</si>
  <si>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</si>
  <si>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</si>
  <si>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</si>
  <si>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</si>
  <si>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</si>
  <si>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</si>
  <si>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</si>
  <si>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</si>
  <si>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</si>
  <si>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</si>
  <si>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</si>
  <si>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</si>
  <si>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</si>
  <si>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</si>
  <si>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</si>
  <si>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</si>
  <si>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</si>
  <si>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</si>
  <si>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</si>
  <si>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</si>
  <si>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</si>
  <si>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</si>
  <si>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</si>
  <si>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</si>
  <si>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</si>
  <si>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</si>
  <si>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</si>
  <si>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</si>
  <si>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</si>
  <si>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</si>
  <si>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</si>
  <si>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</si>
  <si>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</si>
  <si>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</si>
  <si>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</si>
  <si>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</si>
  <si>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</si>
  <si>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</si>
  <si>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</si>
  <si>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</si>
  <si>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</si>
  <si>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</si>
  <si>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</si>
  <si>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</si>
  <si>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</si>
  <si>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</si>
  <si>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</si>
  <si>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</si>
  <si>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</si>
  <si>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</si>
  <si>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</si>
  <si>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</si>
  <si>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</si>
  <si>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</si>
  <si>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</si>
  <si>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</si>
  <si>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</si>
  <si>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</si>
  <si>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</si>
  <si>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</si>
  <si>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</si>
  <si>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</si>
  <si>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</si>
  <si>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</si>
  <si>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</si>
  <si>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</si>
  <si>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</si>
  <si>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</si>
  <si>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</si>
  <si>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</si>
  <si>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</si>
  <si>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</si>
  <si>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</si>
  <si>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</si>
  <si>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</si>
  <si>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</si>
  <si>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</si>
  <si>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</si>
  <si>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</si>
  <si>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</si>
  <si>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</si>
  <si>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</si>
  <si>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</si>
  <si>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</si>
  <si>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</si>
  <si>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</si>
  <si>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</si>
  <si>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</si>
  <si>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</si>
  <si>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</si>
  <si>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</si>
  <si>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</si>
  <si>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</si>
  <si>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</si>
  <si>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</si>
  <si>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</si>
  <si>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</si>
  <si>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</si>
  <si>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</si>
  <si>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</si>
  <si>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</si>
  <si>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</si>
  <si>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</si>
  <si>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</si>
  <si>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</si>
  <si>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</si>
  <si>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</si>
  <si>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</si>
  <si>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</si>
  <si>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</si>
  <si>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</si>
  <si>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</si>
  <si>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</si>
  <si>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</si>
  <si>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</si>
  <si>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</si>
  <si>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</si>
  <si>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</si>
  <si>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</si>
  <si>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</si>
  <si>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</si>
  <si>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</si>
  <si>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</si>
  <si>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</si>
  <si>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</si>
  <si>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</si>
  <si>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</si>
  <si>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</si>
  <si>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</si>
  <si>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</si>
  <si>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</si>
  <si>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</si>
  <si>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</si>
  <si>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</si>
  <si>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</si>
  <si>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</si>
  <si>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</si>
  <si>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</si>
  <si>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</si>
  <si>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</si>
  <si>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</si>
  <si>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</si>
  <si>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</si>
  <si>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</si>
  <si>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</si>
  <si>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</si>
  <si>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</si>
  <si>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</si>
  <si>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</si>
  <si>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</si>
  <si>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</si>
  <si>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</si>
  <si>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</si>
  <si>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</si>
  <si>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</si>
  <si>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</si>
  <si>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</si>
  <si>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</si>
  <si>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</si>
  <si>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</si>
  <si>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</si>
  <si>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</si>
  <si>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</si>
  <si>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</si>
  <si>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</si>
  <si>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</si>
  <si>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</si>
  <si>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</si>
  <si>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</si>
  <si>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</si>
  <si>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</si>
  <si>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</si>
  <si>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</si>
  <si>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</si>
  <si>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</si>
  <si>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</si>
  <si>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</si>
  <si>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</si>
  <si>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</si>
  <si>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</si>
  <si>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</si>
  <si>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</si>
  <si>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</si>
  <si>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</si>
  <si>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</si>
  <si>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</si>
  <si>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</si>
  <si>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</si>
  <si>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</si>
  <si>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</si>
  <si>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</si>
  <si>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</si>
  <si>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</si>
  <si>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</si>
  <si>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</si>
  <si>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</si>
  <si>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</si>
  <si>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</si>
  <si>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</si>
  <si>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</si>
  <si>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</si>
  <si>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</si>
  <si>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</si>
  <si>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</si>
  <si>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</si>
  <si>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</si>
  <si>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</si>
  <si>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</si>
  <si>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</si>
  <si>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</si>
  <si>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</si>
  <si>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</si>
  <si>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</si>
  <si>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</si>
  <si>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</si>
  <si>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</si>
  <si>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</si>
  <si>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</si>
  <si>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</si>
  <si>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</si>
  <si>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</si>
  <si>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</si>
  <si>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</si>
  <si>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</si>
  <si>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</si>
  <si>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</si>
  <si>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</si>
  <si>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</si>
  <si>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</si>
  <si>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</si>
  <si>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</si>
  <si>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</si>
  <si>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</si>
  <si>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</si>
  <si>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</si>
  <si>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</si>
  <si>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</si>
  <si>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</si>
  <si>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</si>
  <si>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</si>
  <si>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</si>
  <si>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</si>
  <si>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</si>
  <si>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</si>
  <si>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</si>
  <si>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</si>
  <si>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</si>
  <si>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</si>
  <si>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</si>
  <si>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</si>
  <si>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</si>
  <si>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</si>
  <si>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</si>
  <si>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</si>
  <si>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</si>
  <si>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</si>
  <si>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</si>
  <si>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</si>
  <si>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</si>
  <si>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</si>
  <si>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</si>
  <si>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</si>
  <si>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</si>
  <si>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</si>
  <si>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</si>
  <si>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</si>
  <si>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</si>
  <si>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</si>
  <si>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</si>
  <si>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</si>
  <si>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</si>
  <si>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</si>
  <si>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</si>
  <si>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</si>
  <si>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</si>
  <si>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</si>
  <si>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</si>
  <si>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</si>
  <si>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</si>
  <si>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</si>
  <si>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</si>
  <si>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</si>
  <si>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</si>
  <si>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</si>
  <si>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</si>
  <si>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</si>
  <si>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</si>
  <si>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</si>
  <si>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</si>
  <si>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</si>
  <si>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</si>
  <si>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</si>
  <si>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</si>
  <si>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</si>
  <si>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</si>
  <si>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</si>
  <si>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</si>
  <si>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</si>
  <si>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</si>
  <si>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</si>
  <si>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</si>
  <si>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</si>
  <si>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</si>
  <si>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</si>
  <si>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</si>
  <si>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</si>
  <si>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</si>
  <si>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</si>
  <si>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</si>
  <si>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</si>
  <si>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</si>
  <si>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</si>
  <si>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</si>
  <si>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</si>
  <si>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</si>
  <si>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</si>
  <si>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</si>
  <si>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</si>
  <si>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</si>
  <si>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</si>
  <si>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</si>
  <si>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</si>
  <si>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</si>
  <si>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</si>
  <si>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</si>
  <si>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</si>
  <si>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</si>
  <si>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</si>
  <si>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</si>
  <si>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</si>
  <si>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</si>
  <si>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</si>
  <si>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</si>
  <si>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</si>
  <si>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</si>
  <si>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</si>
  <si>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</si>
  <si>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</si>
  <si>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</si>
  <si>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</si>
  <si>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</si>
  <si>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</si>
  <si>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</si>
  <si>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</si>
  <si>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</si>
  <si>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</si>
  <si>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</si>
  <si>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</si>
  <si>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</si>
  <si>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</si>
  <si>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</si>
  <si>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</si>
  <si>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</si>
  <si>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</si>
  <si>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</si>
  <si>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</si>
  <si>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</si>
  <si>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</si>
  <si>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</si>
  <si>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</si>
  <si>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</si>
  <si>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</si>
  <si>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</si>
  <si>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</si>
  <si>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</si>
  <si>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</si>
  <si>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</si>
  <si>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</si>
  <si>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</si>
  <si>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</si>
  <si>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</si>
  <si>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</si>
  <si>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</si>
  <si>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</si>
  <si>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</si>
  <si>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</si>
  <si>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</si>
  <si>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</si>
  <si>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</si>
  <si>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</si>
  <si>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</si>
  <si>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</si>
  <si>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</si>
  <si>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</si>
  <si>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</si>
  <si>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</si>
  <si>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</si>
  <si>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</si>
  <si>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</si>
  <si>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</si>
  <si>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</si>
  <si>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</si>
  <si>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</si>
  <si>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</si>
  <si>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</si>
  <si>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</si>
  <si>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</si>
  <si>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</si>
  <si>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</si>
  <si>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</si>
  <si>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</si>
  <si>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</si>
  <si>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</si>
  <si>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</si>
  <si>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</si>
  <si>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</si>
  <si>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</si>
  <si>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</si>
  <si>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</si>
  <si>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</si>
  <si>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</si>
  <si>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</si>
  <si>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</si>
  <si>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</si>
  <si>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</si>
  <si>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</si>
  <si>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</si>
  <si>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</si>
  <si>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</si>
  <si>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</si>
  <si>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</si>
  <si>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</si>
  <si>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</si>
  <si>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</si>
  <si>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</si>
  <si>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</si>
  <si>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</si>
  <si>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</si>
  <si>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</si>
  <si>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</si>
  <si>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</si>
  <si>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</si>
  <si>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</si>
  <si>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</si>
  <si>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</si>
  <si>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</si>
  <si>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</si>
  <si>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</si>
  <si>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</si>
  <si>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</si>
  <si>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</si>
  <si>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</si>
  <si>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</si>
  <si>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</si>
  <si>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</si>
  <si>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</si>
  <si>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</si>
  <si>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</si>
  <si>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</si>
  <si>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</si>
  <si>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</si>
  <si>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</si>
  <si>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</si>
  <si>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</si>
  <si>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</si>
  <si>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</si>
  <si>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</si>
  <si>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</si>
  <si>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</si>
  <si>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</si>
  <si>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</si>
  <si>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</si>
  <si>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</si>
  <si>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</si>
  <si>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</si>
  <si>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</si>
  <si>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</si>
  <si>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</si>
  <si>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</si>
  <si>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</si>
  <si>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</si>
  <si>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</si>
  <si>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</si>
  <si>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</si>
  <si>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</si>
  <si>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</si>
  <si>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</si>
  <si>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</si>
  <si>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</si>
  <si>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</si>
  <si>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</si>
  <si>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</si>
  <si>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</si>
  <si>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</si>
  <si>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</si>
  <si>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</si>
  <si>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</si>
  <si>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</si>
  <si>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</si>
  <si>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</si>
  <si>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</si>
  <si>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</si>
  <si>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</si>
  <si>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</si>
  <si>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</si>
  <si>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</si>
  <si>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</si>
  <si>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</si>
  <si>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</si>
  <si>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</si>
  <si>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</si>
  <si>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</si>
  <si>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</si>
  <si>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</si>
  <si>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</si>
  <si>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</si>
  <si>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</si>
  <si>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</si>
  <si>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</si>
  <si>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</si>
  <si>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</si>
  <si>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</si>
  <si>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</si>
  <si>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</si>
  <si>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</si>
  <si>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</si>
  <si>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</si>
  <si>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</si>
  <si>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</si>
  <si>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</si>
  <si>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</si>
  <si>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</si>
  <si>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</si>
  <si>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</si>
  <si>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</si>
  <si>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</si>
  <si>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</si>
  <si>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</si>
  <si>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</si>
  <si>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</si>
  <si>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</si>
  <si>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</si>
  <si>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</si>
  <si>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</si>
  <si>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</si>
  <si>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</si>
  <si>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</si>
  <si>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</si>
  <si>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</si>
  <si>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</si>
  <si>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</si>
  <si>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</si>
  <si>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</si>
  <si>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</si>
  <si>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</si>
  <si>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</si>
  <si>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</si>
  <si>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</si>
  <si>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</si>
  <si>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</si>
  <si>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</si>
  <si>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</si>
  <si>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</si>
  <si>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</si>
  <si>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</si>
  <si>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</si>
  <si>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</si>
  <si>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</si>
  <si>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</si>
  <si>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</si>
  <si>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</si>
  <si>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</si>
  <si>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</si>
  <si>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</si>
  <si>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</si>
  <si>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</si>
  <si>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</si>
  <si>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</si>
  <si>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</si>
  <si>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</si>
  <si>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</si>
  <si>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</si>
  <si>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</si>
  <si>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</si>
  <si>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</si>
  <si>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</si>
  <si>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</si>
  <si>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</si>
  <si>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</si>
  <si>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</si>
  <si>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</si>
  <si>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</si>
  <si>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</si>
  <si>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</si>
  <si>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</si>
  <si>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</si>
  <si>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</si>
  <si>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</si>
  <si>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</si>
  <si>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</si>
  <si>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</si>
  <si>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</si>
  <si>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</si>
  <si>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</si>
  <si>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</si>
  <si>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</si>
  <si>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</si>
  <si>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</si>
  <si>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</si>
  <si>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</si>
  <si>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</si>
  <si>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</si>
  <si>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</si>
  <si>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</si>
  <si>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</si>
  <si>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</si>
  <si>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</si>
  <si>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</si>
  <si>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</si>
  <si>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</si>
  <si>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</si>
  <si>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</si>
  <si>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</si>
  <si>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</si>
  <si>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</si>
  <si>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</si>
  <si>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</si>
  <si>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</si>
  <si>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</si>
  <si>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</si>
  <si>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</si>
  <si>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</si>
  <si>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</si>
  <si>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</si>
  <si>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</si>
  <si>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</si>
  <si>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</si>
  <si>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</si>
  <si>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</si>
  <si>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</si>
  <si>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</si>
  <si>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</si>
  <si>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</si>
  <si>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</si>
  <si>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</si>
  <si>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</si>
  <si>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</si>
  <si>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</si>
  <si>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</si>
  <si>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</si>
  <si>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</si>
  <si>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</si>
  <si>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</si>
  <si>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</si>
  <si>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</si>
  <si>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</si>
  <si>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</si>
  <si>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</si>
  <si>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</si>
  <si>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</si>
  <si>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</si>
  <si>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</si>
  <si>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</si>
  <si>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</si>
  <si>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</si>
  <si>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</si>
  <si>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</si>
  <si>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</si>
  <si>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</si>
  <si>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</si>
  <si>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</si>
  <si>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</si>
  <si>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</si>
  <si>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</si>
  <si>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</si>
  <si>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</si>
  <si>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</si>
  <si>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</si>
  <si>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</si>
  <si>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</si>
  <si>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</si>
  <si>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</si>
  <si>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</si>
  <si>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</si>
  <si>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</si>
  <si>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</si>
  <si>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</si>
  <si>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</si>
  <si>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</si>
  <si>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</si>
  <si>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</si>
  <si>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</si>
  <si>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</si>
  <si>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</si>
  <si>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</si>
  <si>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</si>
  <si>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</si>
  <si>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</si>
  <si>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</si>
  <si>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</si>
  <si>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</si>
  <si>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</si>
  <si>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</si>
  <si>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</si>
  <si>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</si>
  <si>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</si>
  <si>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</si>
  <si>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</si>
  <si>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</si>
  <si>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</si>
  <si>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</si>
  <si>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</si>
  <si>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</si>
  <si>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</si>
  <si>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</si>
  <si>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</si>
  <si>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</si>
  <si>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</si>
  <si>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</si>
  <si>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</si>
  <si>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</si>
  <si>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</si>
  <si>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</si>
  <si>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</si>
  <si>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</si>
  <si>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</si>
  <si>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</si>
  <si>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</si>
  <si>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</si>
  <si>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</si>
  <si>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</si>
  <si>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</si>
  <si>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</si>
  <si>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</si>
  <si>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</si>
  <si>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</si>
  <si>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</si>
  <si>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</si>
  <si>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</si>
  <si>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</si>
  <si>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</si>
  <si>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</si>
  <si>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</si>
  <si>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</si>
  <si>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</si>
  <si>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</si>
  <si>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</si>
  <si>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</si>
  <si>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</si>
  <si>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</si>
  <si>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</si>
  <si>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</si>
  <si>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</si>
  <si>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</si>
  <si>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</si>
  <si>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</si>
  <si>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</si>
  <si>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</si>
  <si>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</si>
  <si>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</si>
  <si>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</si>
  <si>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</si>
  <si>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</si>
  <si>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</si>
  <si>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</si>
  <si>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</si>
  <si>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</si>
  <si>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</si>
  <si>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</si>
  <si>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</si>
  <si>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</si>
  <si>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</si>
  <si>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</si>
  <si>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</si>
  <si>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</si>
  <si>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</si>
  <si>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</si>
  <si>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</si>
  <si>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</si>
  <si>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</si>
  <si>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</si>
  <si>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</si>
  <si>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</si>
  <si>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</si>
  <si>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</si>
  <si>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</si>
  <si>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</si>
  <si>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</si>
  <si>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</si>
  <si>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</si>
  <si>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</si>
  <si>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</si>
  <si>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</si>
  <si>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</si>
  <si>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</si>
  <si>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</si>
  <si>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</si>
  <si>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</si>
  <si>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</si>
  <si>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</si>
  <si>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</si>
  <si>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</si>
  <si>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</si>
  <si>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</si>
  <si>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</si>
  <si>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</si>
  <si>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</si>
  <si>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</si>
  <si>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</si>
  <si>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</si>
  <si>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</si>
  <si>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</si>
  <si>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</si>
  <si>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</si>
  <si>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</si>
  <si>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</si>
  <si>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</si>
  <si>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</si>
  <si>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</si>
  <si>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</si>
  <si>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</si>
  <si>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</si>
  <si>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</si>
  <si>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</si>
  <si>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</si>
  <si>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</si>
  <si>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</si>
  <si>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</si>
  <si>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</si>
  <si>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</si>
  <si>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</si>
  <si>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</si>
  <si>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</si>
  <si>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</si>
  <si>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</si>
  <si>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</si>
  <si>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</si>
  <si>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</si>
  <si>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</si>
  <si>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</si>
  <si>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</si>
  <si>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</si>
  <si>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</si>
  <si>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</si>
  <si>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</si>
  <si>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</si>
  <si>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</si>
  <si>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</si>
  <si>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</si>
  <si>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</si>
  <si>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</si>
  <si>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</si>
  <si>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</si>
  <si>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</si>
  <si>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</si>
  <si>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</si>
  <si>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</si>
  <si>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</si>
  <si>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</si>
  <si>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</si>
  <si>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</si>
  <si>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</si>
  <si>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</si>
  <si>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</si>
  <si>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</si>
  <si>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</si>
  <si>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</si>
  <si>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</si>
  <si>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</si>
  <si>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</si>
  <si>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</si>
  <si>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</si>
  <si>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</si>
  <si>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</si>
  <si>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</si>
  <si>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</si>
  <si>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</si>
  <si>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</si>
  <si>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</si>
  <si>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</si>
  <si>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</si>
  <si>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</si>
  <si>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</si>
  <si>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</si>
  <si>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</si>
  <si>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</si>
  <si>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</si>
  <si>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</si>
  <si>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</si>
  <si>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</si>
  <si>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</si>
  <si>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</si>
  <si>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</si>
  <si>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</si>
  <si>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</si>
  <si>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</si>
  <si>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</si>
  <si>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</si>
  <si>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</si>
  <si>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</si>
  <si>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</si>
  <si>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</si>
  <si>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</si>
  <si>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</si>
  <si>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</si>
  <si>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</si>
  <si>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</si>
  <si>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</si>
  <si>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</si>
  <si>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</si>
  <si>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</si>
  <si>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</si>
  <si>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</si>
  <si>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</si>
  <si>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</si>
  <si>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</si>
  <si>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</si>
  <si>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</si>
  <si>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</si>
  <si>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</si>
  <si>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</si>
  <si>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</si>
  <si>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</si>
  <si>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</si>
  <si>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</si>
  <si>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</si>
  <si>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</si>
  <si>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</si>
  <si>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</si>
  <si>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</si>
  <si>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</si>
  <si>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</si>
  <si>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</si>
  <si>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</si>
  <si>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</si>
  <si>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</si>
  <si>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</si>
  <si>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</si>
  <si>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</si>
  <si>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</si>
  <si>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</si>
  <si>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</si>
  <si>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</si>
  <si>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</si>
  <si>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</si>
  <si>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</si>
  <si>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</si>
  <si>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</si>
  <si>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</si>
  <si>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</si>
  <si>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</si>
  <si>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</si>
  <si>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</si>
  <si>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</si>
  <si>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</si>
  <si>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</si>
  <si>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</si>
  <si>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</si>
  <si>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</si>
  <si>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</si>
  <si>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</si>
  <si>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</si>
  <si>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</si>
  <si>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</si>
  <si>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</si>
  <si>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</si>
  <si>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</si>
  <si>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</si>
  <si>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</si>
  <si>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</si>
  <si>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</si>
  <si>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</si>
  <si>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</si>
  <si>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</si>
  <si>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</si>
  <si>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</si>
  <si>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</si>
  <si>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</si>
  <si>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</si>
  <si>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</si>
  <si>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</si>
  <si>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</si>
  <si>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</si>
  <si>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</si>
  <si>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</si>
  <si>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</si>
  <si>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</si>
  <si>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</si>
  <si>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</si>
  <si>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</si>
  <si>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</si>
  <si>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</si>
  <si>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</si>
  <si>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</si>
  <si>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</si>
  <si>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</si>
  <si>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</si>
  <si>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</si>
  <si>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</si>
  <si>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</si>
  <si>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</si>
  <si>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</si>
  <si>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</si>
  <si>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</si>
  <si>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</si>
  <si>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</si>
  <si>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</si>
  <si>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</si>
  <si>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</si>
  <si>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</si>
  <si>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</si>
  <si>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</si>
  <si>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</si>
  <si>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</si>
  <si>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</si>
  <si>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</si>
  <si>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</si>
  <si>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</si>
  <si>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</si>
  <si>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</si>
  <si>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</si>
  <si>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</si>
  <si>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</si>
  <si>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</si>
  <si>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</si>
  <si>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</si>
  <si>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</si>
  <si>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</si>
  <si>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</si>
  <si>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</si>
  <si>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</si>
  <si>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</si>
  <si>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</si>
  <si>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</si>
  <si>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</si>
  <si>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</si>
  <si>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</si>
  <si>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</si>
  <si>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</si>
  <si>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</si>
  <si>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</si>
  <si>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</si>
  <si>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</si>
  <si>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</si>
  <si>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</si>
  <si>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</si>
  <si>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</si>
  <si>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</si>
  <si>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</si>
  <si>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</si>
  <si>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</si>
  <si>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</si>
  <si>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</si>
  <si>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</si>
  <si>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</si>
  <si>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</si>
  <si>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</si>
  <si>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</si>
  <si>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</si>
  <si>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</si>
  <si>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</si>
  <si>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</si>
  <si>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</si>
  <si>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</si>
  <si>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</si>
  <si>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</si>
  <si>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</si>
  <si>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</si>
  <si>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</si>
  <si>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</si>
  <si>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</si>
  <si>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</si>
  <si>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</si>
  <si>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</si>
  <si>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</si>
  <si>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</si>
  <si>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</si>
  <si>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</si>
  <si>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</si>
  <si>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</si>
  <si>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</si>
  <si>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</si>
  <si>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</si>
  <si>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</si>
  <si>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</si>
  <si>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</si>
  <si>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</si>
  <si>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</si>
  <si>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</si>
  <si>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</si>
  <si>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</si>
  <si>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</si>
  <si>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</si>
  <si>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</si>
  <si>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</si>
  <si>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</si>
  <si>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</si>
  <si>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</si>
  <si>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</si>
  <si>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</si>
  <si>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</si>
  <si>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</si>
  <si>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</si>
  <si>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</si>
  <si>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</si>
  <si>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</si>
  <si>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</si>
  <si>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</si>
  <si>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</si>
  <si>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</si>
  <si>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</si>
  <si>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</si>
  <si>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</si>
  <si>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</si>
  <si>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</si>
  <si>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</si>
  <si>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</si>
  <si>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</si>
  <si>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</si>
  <si>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</si>
  <si>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</si>
  <si>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</si>
  <si>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</si>
  <si>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</si>
  <si>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</si>
  <si>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</si>
  <si>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</si>
  <si>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</si>
  <si>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</si>
  <si>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</si>
  <si>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</si>
  <si>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</si>
  <si>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</si>
  <si>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</si>
  <si>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</si>
  <si>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</si>
  <si>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</si>
  <si>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</si>
  <si>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</si>
  <si>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</si>
  <si>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</si>
  <si>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</si>
  <si>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</si>
  <si>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</si>
  <si>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</si>
  <si>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</si>
  <si>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</si>
  <si>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</si>
  <si>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</si>
  <si>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</si>
  <si>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</si>
  <si>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</si>
  <si>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</si>
  <si>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</si>
  <si>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</si>
  <si>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</si>
  <si>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</si>
  <si>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</si>
  <si>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</si>
  <si>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</si>
  <si>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</si>
  <si>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</si>
  <si>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</si>
  <si>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</si>
  <si>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</si>
  <si>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</si>
  <si>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</si>
  <si>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</si>
  <si>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</si>
  <si>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</si>
  <si>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</si>
  <si>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</si>
  <si>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</si>
  <si>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</si>
  <si>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</si>
  <si>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</si>
  <si>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</si>
  <si>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</si>
  <si>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</si>
  <si>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</si>
  <si>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</si>
  <si>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</si>
  <si>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</si>
  <si>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</si>
  <si>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</si>
  <si>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</si>
  <si>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</si>
  <si>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</si>
  <si>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</si>
  <si>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</si>
  <si>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</si>
  <si>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</si>
  <si>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</si>
  <si>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</si>
  <si>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</si>
  <si>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</si>
  <si>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</si>
  <si>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</si>
  <si>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</si>
  <si>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</si>
  <si>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</si>
  <si>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</si>
  <si>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</si>
  <si>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</si>
  <si>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</si>
  <si>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</si>
  <si>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</si>
  <si>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</si>
  <si>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</si>
  <si>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</si>
  <si>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</si>
  <si>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</si>
  <si>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</si>
  <si>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</si>
  <si>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</si>
  <si>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</si>
  <si>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</si>
  <si>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</si>
  <si>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</si>
  <si>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</si>
  <si>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</si>
  <si>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</si>
  <si>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</si>
  <si>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</si>
  <si>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</si>
  <si>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</si>
  <si>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</si>
  <si>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</si>
  <si>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</si>
  <si>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</si>
  <si>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</si>
  <si>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</si>
  <si>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</si>
  <si>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</si>
  <si>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</si>
  <si>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</si>
  <si>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</si>
  <si>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</si>
  <si>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</si>
  <si>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</si>
  <si>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</si>
  <si>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</si>
  <si>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</si>
  <si>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</si>
  <si>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</si>
  <si>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</si>
  <si>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</si>
  <si>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</si>
  <si>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</si>
  <si>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</si>
  <si>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</si>
  <si>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</si>
  <si>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</si>
  <si>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</si>
  <si>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</si>
  <si>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</si>
  <si>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</si>
  <si>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</si>
  <si>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</si>
  <si>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</si>
  <si>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</si>
  <si>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</si>
  <si>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</si>
  <si>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</si>
  <si>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</si>
  <si>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</si>
  <si>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</si>
  <si>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</si>
  <si>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</si>
  <si>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</si>
  <si>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</si>
  <si>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</si>
  <si>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</si>
  <si>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</si>
  <si>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</si>
  <si>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</si>
  <si>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</si>
  <si>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</si>
  <si>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</si>
  <si>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</si>
  <si>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</si>
  <si>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</si>
  <si>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</si>
  <si>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</si>
  <si>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</si>
  <si>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</si>
  <si>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</si>
  <si>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</si>
  <si>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</si>
  <si>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</si>
  <si>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</si>
  <si>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</si>
  <si>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</si>
  <si>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</si>
  <si>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</si>
  <si>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</si>
  <si>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</si>
  <si>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</si>
  <si>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</si>
  <si>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</si>
  <si>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</si>
  <si>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</si>
  <si>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</si>
  <si>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</si>
  <si>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</si>
  <si>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</si>
  <si>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</si>
  <si>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</si>
  <si>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</si>
  <si>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</si>
  <si>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</si>
  <si>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</si>
  <si>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</si>
  <si>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</si>
  <si>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</si>
  <si>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</si>
  <si>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</si>
  <si>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</si>
  <si>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</si>
  <si>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</si>
  <si>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</si>
  <si>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</si>
  <si>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</si>
  <si>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</si>
  <si>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</si>
  <si>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</si>
  <si>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</si>
  <si>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</si>
  <si>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</si>
  <si>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</si>
  <si>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</si>
  <si>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</si>
  <si>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</si>
  <si>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</si>
  <si>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</si>
  <si>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</si>
  <si>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</si>
  <si>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</si>
  <si>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</si>
  <si>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</si>
  <si>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</si>
  <si>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</si>
  <si>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</si>
  <si>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</si>
  <si>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</si>
  <si>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</si>
  <si>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</si>
  <si>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</si>
  <si>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</si>
  <si>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</si>
  <si>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</si>
  <si>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</si>
  <si>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</si>
  <si>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</si>
  <si>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</si>
  <si>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</si>
  <si>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</si>
  <si>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</si>
  <si>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</si>
  <si>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</si>
  <si>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</si>
  <si>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</si>
  <si>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</si>
  <si>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</si>
  <si>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</si>
  <si>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</si>
  <si>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</si>
  <si>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</si>
  <si>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</si>
  <si>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</si>
  <si>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</si>
  <si>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</si>
  <si>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</si>
  <si>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</si>
  <si>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</si>
  <si>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</si>
  <si>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</si>
  <si>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</si>
  <si>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</si>
  <si>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</si>
  <si>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</si>
  <si>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</si>
  <si>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</si>
  <si>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</si>
  <si>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</si>
  <si>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</si>
  <si>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</si>
  <si>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</si>
  <si>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</si>
  <si>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</si>
  <si>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</si>
  <si>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</si>
  <si>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</si>
  <si>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</si>
  <si>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</si>
  <si>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</si>
  <si>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</si>
  <si>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</si>
  <si>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</si>
  <si>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</si>
  <si>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</si>
  <si>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</si>
  <si>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</si>
  <si>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</si>
  <si>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</si>
  <si>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</si>
  <si>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</si>
  <si>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</si>
  <si>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</si>
  <si>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</si>
  <si>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</si>
  <si>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</si>
  <si>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</si>
  <si>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</si>
  <si>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</si>
  <si>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</si>
  <si>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</si>
  <si>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</si>
  <si>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</si>
  <si>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</si>
  <si>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</si>
  <si>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</si>
  <si>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</si>
  <si>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</si>
  <si>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</si>
  <si>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</si>
  <si>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</si>
  <si>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</si>
  <si>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</si>
  <si>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</si>
  <si>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</si>
  <si>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</si>
  <si>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</si>
  <si>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</si>
  <si>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</si>
  <si>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</si>
  <si>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</si>
  <si>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</si>
  <si>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</si>
  <si>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</si>
  <si>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</si>
  <si>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</si>
  <si>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</si>
  <si>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</si>
  <si>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</si>
  <si>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</si>
  <si>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</si>
  <si>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</si>
  <si>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</si>
  <si>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</si>
  <si>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</si>
  <si>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</si>
  <si>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</si>
  <si>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</si>
  <si>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</si>
  <si>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</si>
  <si>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</si>
  <si>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</si>
  <si>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</si>
  <si>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</si>
  <si>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</si>
  <si>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</si>
  <si>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</si>
  <si>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</si>
  <si>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</si>
  <si>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</si>
  <si>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</si>
  <si>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</si>
  <si>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</si>
  <si>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</si>
  <si>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</si>
  <si>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</si>
  <si>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</si>
  <si>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</si>
  <si>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</si>
  <si>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</si>
  <si>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</si>
  <si>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</si>
  <si>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</si>
  <si>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</si>
  <si>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</si>
  <si>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</si>
  <si>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</si>
  <si>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</si>
  <si>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</si>
  <si>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</si>
  <si>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</si>
  <si>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</si>
  <si>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</si>
  <si>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</si>
  <si>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</si>
  <si>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</si>
  <si>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</si>
  <si>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</si>
  <si>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</si>
  <si>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</si>
  <si>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</si>
  <si>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</si>
  <si>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</si>
  <si>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</si>
  <si>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</si>
  <si>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</si>
  <si>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</si>
  <si>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</si>
  <si>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</si>
  <si>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</si>
  <si>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</si>
  <si>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</si>
  <si>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</si>
  <si>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</si>
  <si>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</si>
  <si>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</si>
  <si>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</si>
  <si>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</si>
  <si>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</si>
  <si>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</si>
  <si>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</si>
  <si>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</si>
  <si>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</si>
  <si>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</si>
  <si>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</si>
  <si>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</si>
  <si>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</si>
  <si>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</si>
  <si>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</si>
  <si>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</si>
  <si>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</si>
  <si>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</si>
  <si>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</si>
  <si>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</si>
  <si>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</si>
  <si>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</si>
  <si>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</si>
  <si>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</si>
  <si>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</si>
  <si>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</si>
  <si>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</si>
  <si>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</si>
  <si>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</si>
  <si>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</si>
  <si>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</si>
  <si>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</si>
  <si>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</si>
  <si>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</si>
  <si>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</si>
  <si>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</si>
  <si>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</si>
  <si>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</si>
  <si>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</si>
  <si>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</si>
  <si>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</si>
  <si>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</si>
  <si>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</si>
  <si>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</si>
  <si>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</si>
  <si>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</si>
  <si>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</si>
  <si>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</si>
  <si>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</si>
  <si>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</si>
  <si>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</si>
  <si>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</si>
  <si>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</si>
  <si>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</si>
  <si>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</si>
  <si>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</si>
  <si>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</si>
  <si>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</si>
  <si>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</si>
  <si>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</si>
  <si>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</si>
  <si>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</si>
  <si>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</si>
  <si>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</si>
  <si>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</si>
  <si>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</si>
  <si>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</si>
  <si>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</si>
  <si>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</si>
  <si>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</si>
  <si>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</si>
  <si>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</si>
  <si>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</si>
  <si>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</si>
  <si>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</si>
  <si>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</si>
  <si>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</si>
  <si>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</si>
  <si>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</si>
  <si>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</si>
  <si>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</si>
  <si>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</si>
  <si>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</si>
  <si>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</si>
  <si>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</si>
  <si>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</si>
  <si>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</si>
  <si>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</si>
  <si>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</si>
  <si>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</si>
  <si>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</si>
  <si>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</si>
  <si>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</si>
  <si>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</si>
  <si>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</si>
  <si>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</si>
  <si>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</si>
  <si>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</si>
  <si>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</si>
  <si>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</si>
  <si>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</si>
  <si>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</si>
  <si>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</si>
  <si>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</si>
  <si>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</si>
  <si>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</si>
  <si>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</si>
  <si>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</si>
  <si>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</si>
  <si>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</si>
  <si>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</si>
  <si>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</si>
  <si>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</si>
  <si>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</si>
  <si>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</si>
  <si>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</si>
  <si>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</si>
  <si>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</si>
  <si>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</si>
  <si>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</si>
  <si>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</si>
  <si>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</si>
  <si>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</si>
  <si>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</si>
  <si>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</si>
  <si>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</si>
  <si>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</si>
  <si>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</si>
  <si>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</si>
  <si>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</si>
  <si>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</si>
  <si>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</si>
  <si>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</si>
  <si>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</si>
  <si>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</si>
  <si>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</si>
  <si>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</si>
  <si>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</si>
  <si>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</si>
  <si>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</si>
  <si>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</si>
  <si>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</si>
  <si>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</si>
  <si>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</si>
  <si>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</si>
  <si>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</si>
  <si>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</si>
  <si>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</si>
  <si>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</si>
  <si>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</si>
  <si>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</si>
  <si>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</si>
  <si>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</si>
  <si>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</si>
  <si>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</si>
  <si>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</si>
  <si>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</si>
  <si>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</si>
  <si>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</si>
  <si>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</si>
  <si>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</si>
  <si>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</si>
  <si>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</si>
  <si>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</si>
  <si>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</si>
  <si>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</si>
  <si>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</si>
  <si>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</si>
  <si>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</si>
  <si>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</si>
  <si>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</si>
  <si>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</si>
  <si>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</si>
  <si>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</si>
  <si>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</si>
  <si>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</si>
  <si>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</si>
  <si>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</si>
  <si>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</si>
  <si>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</si>
  <si>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</si>
  <si>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</si>
  <si>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</si>
  <si>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</si>
  <si>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</si>
  <si>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</si>
  <si>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</si>
  <si>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</si>
  <si>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</si>
  <si>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</si>
  <si>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</si>
  <si>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</si>
  <si>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</si>
  <si>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</si>
  <si>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</si>
  <si>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</si>
  <si>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</si>
  <si>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</si>
  <si>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</si>
  <si>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</si>
  <si>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</si>
  <si>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</si>
  <si>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</si>
  <si>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</si>
  <si>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</si>
  <si>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</si>
  <si>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</si>
  <si>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</si>
  <si>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</si>
  <si>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</si>
  <si>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</si>
  <si>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</si>
  <si>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</si>
  <si>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</si>
  <si>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</si>
  <si>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</si>
  <si>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</si>
  <si>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</si>
  <si>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</si>
  <si>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</si>
  <si>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</si>
  <si>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</si>
  <si>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</si>
  <si>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</si>
  <si>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</si>
  <si>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</si>
  <si>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</si>
  <si>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</si>
  <si>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</si>
  <si>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</si>
  <si>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</si>
  <si>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</si>
  <si>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</si>
  <si>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</si>
  <si>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</si>
  <si>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</si>
  <si>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</si>
  <si>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</si>
  <si>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</si>
  <si>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</si>
  <si>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</si>
  <si>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</si>
  <si>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</si>
  <si>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</si>
  <si>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</si>
  <si>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</si>
  <si>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</si>
  <si>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</si>
  <si>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</si>
  <si>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</si>
  <si>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</si>
  <si>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</si>
  <si>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</si>
  <si>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</si>
  <si>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</si>
  <si>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</si>
  <si>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</si>
  <si>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</si>
  <si>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</si>
  <si>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</si>
  <si>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</si>
  <si>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</si>
  <si>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</si>
  <si>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</si>
  <si>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</si>
  <si>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</si>
  <si>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</si>
  <si>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</si>
  <si>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</si>
  <si>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</si>
  <si>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</si>
  <si>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</si>
  <si>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</si>
  <si>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</si>
  <si>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</si>
  <si>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</si>
  <si>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</si>
  <si>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</si>
  <si>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</si>
  <si>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</si>
  <si>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</si>
  <si>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</si>
  <si>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</si>
  <si>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</si>
  <si>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</si>
  <si>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</si>
  <si>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</si>
  <si>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</si>
  <si>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</si>
  <si>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</si>
  <si>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</si>
  <si>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</si>
  <si>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</si>
  <si>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</si>
  <si>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</si>
  <si>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</si>
  <si>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</si>
  <si>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</si>
  <si>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</si>
  <si>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</si>
  <si>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</si>
  <si>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</si>
  <si>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</si>
  <si>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</si>
  <si>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</si>
  <si>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</si>
  <si>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</si>
  <si>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</si>
  <si>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</si>
  <si>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</si>
  <si>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</si>
  <si>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</si>
  <si>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</si>
  <si>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</si>
  <si>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</si>
  <si>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</si>
  <si>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</si>
  <si>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</si>
  <si>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</si>
  <si>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</si>
  <si>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</si>
  <si>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</si>
  <si>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</si>
  <si>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</si>
  <si>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</si>
  <si>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</si>
  <si>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</si>
  <si>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</si>
  <si>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</si>
  <si>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</si>
  <si>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</si>
  <si>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</si>
  <si>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</si>
  <si>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</si>
  <si>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</si>
  <si>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</si>
  <si>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</si>
  <si>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</si>
  <si>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</si>
  <si>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</si>
  <si>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</si>
  <si>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</si>
  <si>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</si>
  <si>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</si>
  <si>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</si>
  <si>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</si>
  <si>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</si>
  <si>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</si>
  <si>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</si>
  <si>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</si>
  <si>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</si>
  <si>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</si>
  <si>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</si>
  <si>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</si>
  <si>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</si>
  <si>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</si>
  <si>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</si>
  <si>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</si>
  <si>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</si>
  <si>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</si>
  <si>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</si>
  <si>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</si>
  <si>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</si>
  <si>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</si>
  <si>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</si>
  <si>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</si>
  <si>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</si>
  <si>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</si>
  <si>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</si>
  <si>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</si>
  <si>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</si>
  <si>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</si>
  <si>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</si>
  <si>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</si>
  <si>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</si>
  <si>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</si>
  <si>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</si>
  <si>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</si>
  <si>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</si>
  <si>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</si>
  <si>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</si>
  <si>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</si>
  <si>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</si>
  <si>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</si>
  <si>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</si>
  <si>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</si>
  <si>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</si>
  <si>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</si>
  <si>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</si>
  <si>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</si>
  <si>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</si>
  <si>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</si>
  <si>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</si>
  <si>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</si>
  <si>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</si>
  <si>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</si>
  <si>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</si>
  <si>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</si>
  <si>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</si>
  <si>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</si>
  <si>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</si>
  <si>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</si>
  <si>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</si>
  <si>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</si>
  <si>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</si>
  <si>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</si>
  <si>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</si>
  <si>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</si>
  <si>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</si>
  <si>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</si>
  <si>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</si>
  <si>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</si>
  <si>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</si>
  <si>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</si>
  <si>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</si>
  <si>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</si>
  <si>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</si>
  <si>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</si>
  <si>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</si>
  <si>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</si>
  <si>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</si>
  <si>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</si>
  <si>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</si>
  <si>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</si>
  <si>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</si>
  <si>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</si>
  <si>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</si>
  <si>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</si>
  <si>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</si>
  <si>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</si>
  <si>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</si>
  <si>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</si>
  <si>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</si>
  <si>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</si>
  <si>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</si>
  <si>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</si>
  <si>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</si>
  <si>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</si>
  <si>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</si>
  <si>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</si>
  <si>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</si>
  <si>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</si>
  <si>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</si>
  <si>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</si>
  <si>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</si>
  <si>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</si>
  <si>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</si>
  <si>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</si>
  <si>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</si>
  <si>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</si>
  <si>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</si>
  <si>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</si>
  <si>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</si>
  <si>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</si>
  <si>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</si>
  <si>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</si>
  <si>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</si>
  <si>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</si>
  <si>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</si>
  <si>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</si>
  <si>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</si>
  <si>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</si>
  <si>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</si>
  <si>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</si>
  <si>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</si>
  <si>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</si>
  <si>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</si>
  <si>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</si>
  <si>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</si>
  <si>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</si>
  <si>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</si>
  <si>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</si>
  <si>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</si>
  <si>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</si>
  <si>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</si>
  <si>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</si>
  <si>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</si>
  <si>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</si>
  <si>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</si>
  <si>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</si>
  <si>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</si>
  <si>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</si>
  <si>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</si>
  <si>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</si>
  <si>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</si>
  <si>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</si>
  <si>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</si>
  <si>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</si>
  <si>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</si>
  <si>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</si>
  <si>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</si>
  <si>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</si>
  <si>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</si>
  <si>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</si>
  <si>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</si>
  <si>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</si>
  <si>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</si>
  <si>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</si>
  <si>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</si>
  <si>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</si>
  <si>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</si>
  <si>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</si>
  <si>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</si>
  <si>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</si>
  <si>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</si>
  <si>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</si>
  <si>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</si>
  <si>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</si>
  <si>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</si>
  <si>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</si>
  <si>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</si>
  <si>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</si>
  <si>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</si>
  <si>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</si>
  <si>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</si>
  <si>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</si>
  <si>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</si>
  <si>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</si>
  <si>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</si>
  <si>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</si>
  <si>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</si>
  <si>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</si>
  <si>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</si>
  <si>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</si>
  <si>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</si>
  <si>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</si>
  <si>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</si>
  <si>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</si>
  <si>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</si>
  <si>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</si>
  <si>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</si>
  <si>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</si>
  <si>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</si>
  <si>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</si>
  <si>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</si>
  <si>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</si>
  <si>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</si>
  <si>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</si>
  <si>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</si>
  <si>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</si>
  <si>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</si>
  <si>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</si>
  <si>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</si>
  <si>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</si>
  <si>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</si>
  <si>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</si>
  <si>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</si>
  <si>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</si>
  <si>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</si>
  <si>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</si>
  <si>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</si>
  <si>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</si>
  <si>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</si>
  <si>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</si>
  <si>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</si>
  <si>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</si>
  <si>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</si>
  <si>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</si>
  <si>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</si>
  <si>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</si>
  <si>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</si>
  <si>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</si>
  <si>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</si>
  <si>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</si>
  <si>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</si>
  <si>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</si>
  <si>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</si>
  <si>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</si>
  <si>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</si>
  <si>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</si>
  <si>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</si>
  <si>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</si>
  <si>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</si>
  <si>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</si>
  <si>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</si>
  <si>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</si>
  <si>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</si>
  <si>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</si>
  <si>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</si>
  <si>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</si>
  <si>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</si>
  <si>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</si>
  <si>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</si>
  <si>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</si>
  <si>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</si>
  <si>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</si>
  <si>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</si>
  <si>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</si>
  <si>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</si>
  <si>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</si>
  <si>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</si>
  <si>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</si>
  <si>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</si>
  <si>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</si>
  <si>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</si>
  <si>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</si>
  <si>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</si>
  <si>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</si>
  <si>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</si>
  <si>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</si>
  <si>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</si>
  <si>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</si>
  <si>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</si>
  <si>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</si>
  <si>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</si>
  <si>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</si>
  <si>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</si>
  <si>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</si>
  <si>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</si>
  <si>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</si>
  <si>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</si>
  <si>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</si>
  <si>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</si>
  <si>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</si>
  <si>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</si>
  <si>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</si>
  <si>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</si>
  <si>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</si>
  <si>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</si>
  <si>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</si>
  <si>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</si>
  <si>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</si>
  <si>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</si>
  <si>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</si>
  <si>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</si>
  <si>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</si>
  <si>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</si>
  <si>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</si>
  <si>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</si>
  <si>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</si>
  <si>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</si>
  <si>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</si>
  <si>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</si>
  <si>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</si>
  <si>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</si>
  <si>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</si>
  <si>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</si>
  <si>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</si>
  <si>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</si>
  <si>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</si>
  <si>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</si>
  <si>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</si>
  <si>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</si>
  <si>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</si>
  <si>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</si>
  <si>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</si>
  <si>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</si>
  <si>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</si>
  <si>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</si>
  <si>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</si>
  <si>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</si>
  <si>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</si>
  <si>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</si>
  <si>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</si>
  <si>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</si>
  <si>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</si>
  <si>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</si>
  <si>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</si>
  <si>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</si>
  <si>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</si>
  <si>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</si>
  <si>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</si>
  <si>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</si>
  <si>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</si>
  <si>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</si>
  <si>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</si>
  <si>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</si>
  <si>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</si>
  <si>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</si>
  <si>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</si>
  <si>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</si>
  <si>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</si>
  <si>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</si>
  <si>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</si>
  <si>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</si>
  <si>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</si>
  <si>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</si>
  <si>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</si>
  <si>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</si>
  <si>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</si>
  <si>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</si>
  <si>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</si>
  <si>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</si>
  <si>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</si>
  <si>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</si>
  <si>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</si>
  <si>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</si>
  <si>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</si>
  <si>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</si>
  <si>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</si>
  <si>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</si>
  <si>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</si>
  <si>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</si>
  <si>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</si>
  <si>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</si>
  <si>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</si>
  <si>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</si>
  <si>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</si>
  <si>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</si>
  <si>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</si>
  <si>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</si>
  <si>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</si>
  <si>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</si>
  <si>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</si>
  <si>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</si>
  <si>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</si>
  <si>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</si>
  <si>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</si>
  <si>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</si>
  <si>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</si>
  <si>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</si>
  <si>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</si>
  <si>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</si>
  <si>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</si>
  <si>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</si>
  <si>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</si>
  <si>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</si>
  <si>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</si>
  <si>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</si>
  <si>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</si>
  <si>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</si>
  <si>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</si>
  <si>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</si>
  <si>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</si>
  <si>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</si>
  <si>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</si>
  <si>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</si>
  <si>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</si>
  <si>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</si>
  <si>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</si>
  <si>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</si>
  <si>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</si>
  <si>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</si>
  <si>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</si>
  <si>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</si>
  <si>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</si>
  <si>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</si>
  <si>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</si>
  <si>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</si>
  <si>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</si>
  <si>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</si>
  <si>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</si>
  <si>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</si>
  <si>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</si>
  <si>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</si>
  <si>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</si>
  <si>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</si>
  <si>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</si>
  <si>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</si>
  <si>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</si>
  <si>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</si>
  <si>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</si>
  <si>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</si>
  <si>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</si>
  <si>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</si>
  <si>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</si>
  <si>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</si>
  <si>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</si>
  <si>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</si>
  <si>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</si>
  <si>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</si>
  <si>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</si>
  <si>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</si>
  <si>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</si>
  <si>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</si>
  <si>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</si>
  <si>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</si>
  <si>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</si>
  <si>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</si>
  <si>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</si>
  <si>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</si>
  <si>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</si>
  <si>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</si>
  <si>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</si>
  <si>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</si>
  <si>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</si>
  <si>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</si>
  <si>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</si>
  <si>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</si>
  <si>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</si>
  <si>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</si>
  <si>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</si>
  <si>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</si>
  <si>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</si>
  <si>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</si>
  <si>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</si>
  <si>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</si>
  <si>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</si>
  <si>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</si>
  <si>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</si>
  <si>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</si>
  <si>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</si>
  <si>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</si>
  <si>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</si>
  <si>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</si>
  <si>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</si>
  <si>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</si>
  <si>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</si>
  <si>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</si>
  <si>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</si>
  <si>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</si>
  <si>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</si>
  <si>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</si>
  <si>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</si>
  <si>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</si>
  <si>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</si>
  <si>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</si>
  <si>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</si>
  <si>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</si>
  <si>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</si>
  <si>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</si>
  <si>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</si>
  <si>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</si>
  <si>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</si>
  <si>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</si>
  <si>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</si>
  <si>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</si>
  <si>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</si>
  <si>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</si>
  <si>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</si>
  <si>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</si>
  <si>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</si>
  <si>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</si>
  <si>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</si>
  <si>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</si>
  <si>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</si>
  <si>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</si>
  <si>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</si>
  <si>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</si>
  <si>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</si>
  <si>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</si>
  <si>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</si>
  <si>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</si>
  <si>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</si>
  <si>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</si>
  <si>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</si>
  <si>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</si>
  <si>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</si>
  <si>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</si>
  <si>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</si>
  <si>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</si>
  <si>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</si>
  <si>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</si>
  <si>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</si>
  <si>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</si>
  <si>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</si>
  <si>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</si>
  <si>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</si>
  <si>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</si>
  <si>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</si>
  <si>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</si>
  <si>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</si>
  <si>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</si>
  <si>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</si>
  <si>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</si>
  <si>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</si>
  <si>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</si>
  <si>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</si>
  <si>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</si>
  <si>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</si>
  <si>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</si>
  <si>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</si>
  <si>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</si>
  <si>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</si>
  <si>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</si>
  <si>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</si>
  <si>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</si>
  <si>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</si>
  <si>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</si>
  <si>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</si>
  <si>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</si>
  <si>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</si>
  <si>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</si>
  <si>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</si>
  <si>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</si>
  <si>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</si>
  <si>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</si>
  <si>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</si>
  <si>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</si>
  <si>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</si>
  <si>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</si>
  <si>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</si>
  <si>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</si>
  <si>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</si>
  <si>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</si>
  <si>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</si>
  <si>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</si>
  <si>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</si>
  <si>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</si>
  <si>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</si>
  <si>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</si>
  <si>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</si>
  <si>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</si>
  <si>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</si>
  <si>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</si>
  <si>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</si>
  <si>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</si>
  <si>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</si>
  <si>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</si>
  <si>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</si>
  <si>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</si>
  <si>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</si>
  <si>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</si>
  <si>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</si>
  <si>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</si>
  <si>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</si>
  <si>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</si>
  <si>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</si>
  <si>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</si>
  <si>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</si>
  <si>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</si>
  <si>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</si>
  <si>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</si>
  <si>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</si>
  <si>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</si>
  <si>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</si>
  <si>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</si>
  <si>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</si>
  <si>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</si>
  <si>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</si>
  <si>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</si>
  <si>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</si>
  <si>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</si>
  <si>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</si>
  <si>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</si>
  <si>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</si>
  <si>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</si>
  <si>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</si>
  <si>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</si>
  <si>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</si>
  <si>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</si>
  <si>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</si>
  <si>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</si>
  <si>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</si>
  <si>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</si>
  <si>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</si>
  <si>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</si>
  <si>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</si>
  <si>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</si>
  <si>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</si>
  <si>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</si>
  <si>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</si>
  <si>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</si>
  <si>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</si>
  <si>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</si>
  <si>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</si>
  <si>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</si>
  <si>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</si>
  <si>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</si>
  <si>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</si>
  <si>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</si>
  <si>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</si>
  <si>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</si>
  <si>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</si>
  <si>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</si>
  <si>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</si>
  <si>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</si>
  <si>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</si>
  <si>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</si>
  <si>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</si>
  <si>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</si>
  <si>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</si>
  <si>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</si>
  <si>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</si>
  <si>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</si>
  <si>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</si>
  <si>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</si>
  <si>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</si>
  <si>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</si>
  <si>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</si>
  <si>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</si>
  <si>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</si>
  <si>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</si>
  <si>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</si>
  <si>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</si>
  <si>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</si>
  <si>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</si>
  <si>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</si>
  <si>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</si>
  <si>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</si>
  <si>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</si>
  <si>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</si>
  <si>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</si>
  <si>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</si>
  <si>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</si>
  <si>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</si>
  <si>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</si>
  <si>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</si>
  <si>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</si>
  <si>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</si>
  <si>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</si>
  <si>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</si>
  <si>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</si>
  <si>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</si>
  <si>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</si>
  <si>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</si>
  <si>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</si>
  <si>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</si>
  <si>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</si>
  <si>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</si>
  <si>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</si>
  <si>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</si>
  <si>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</si>
  <si>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</si>
  <si>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</si>
  <si>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</si>
  <si>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</si>
  <si>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</si>
  <si>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</si>
  <si>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</si>
  <si>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</si>
  <si>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</si>
  <si>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</si>
  <si>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</si>
  <si>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</si>
  <si>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</si>
  <si>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</si>
  <si>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</si>
  <si>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</si>
  <si>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</si>
  <si>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</si>
  <si>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</si>
  <si>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</si>
  <si>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</si>
  <si>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</si>
  <si>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</si>
  <si>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</si>
  <si>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</si>
  <si>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</si>
  <si>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</si>
  <si>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</si>
  <si>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</si>
  <si>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</si>
  <si>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</si>
  <si>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</si>
  <si>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</si>
  <si>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</si>
  <si>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</si>
  <si>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</si>
  <si>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</si>
  <si>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</si>
  <si>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</si>
  <si>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</si>
  <si>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</si>
  <si>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</si>
  <si>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</si>
  <si>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</si>
  <si>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</si>
  <si>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</si>
  <si>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</si>
  <si>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</si>
  <si>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</si>
  <si>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</si>
  <si>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</si>
  <si>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</si>
  <si>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</si>
  <si>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</si>
  <si>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</si>
  <si>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</si>
  <si>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</si>
  <si>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</si>
  <si>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</si>
  <si>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</si>
  <si>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</si>
  <si>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</si>
  <si>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</si>
  <si>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</si>
  <si>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</si>
  <si>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</si>
  <si>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</si>
  <si>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</si>
  <si>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</si>
  <si>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</si>
  <si>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</si>
  <si>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</si>
  <si>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</si>
  <si>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</si>
  <si>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</si>
  <si>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</si>
  <si>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</si>
  <si>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</si>
  <si>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</si>
  <si>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</si>
  <si>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</si>
  <si>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</si>
  <si>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</si>
  <si>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</si>
  <si>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</si>
  <si>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</si>
  <si>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</si>
  <si>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</si>
  <si>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</si>
  <si>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</si>
  <si>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</si>
  <si>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</si>
  <si>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</si>
  <si>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</si>
  <si>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</si>
  <si>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</si>
  <si>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</si>
  <si>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</si>
  <si>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</si>
  <si>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</si>
  <si>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</si>
  <si>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</si>
  <si>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</si>
  <si>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</si>
  <si>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</si>
  <si>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</si>
  <si>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</si>
  <si>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</si>
  <si>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</si>
  <si>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</si>
  <si>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</si>
  <si>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</si>
  <si>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</si>
  <si>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</si>
  <si>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</si>
  <si>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</si>
  <si>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</si>
  <si>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</si>
  <si>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</si>
  <si>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</si>
  <si>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</si>
  <si>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</si>
  <si>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</si>
  <si>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</si>
  <si>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</si>
  <si>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</si>
  <si>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</si>
  <si>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</si>
  <si>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</si>
  <si>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</si>
  <si>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</si>
  <si>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</si>
  <si>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</si>
  <si>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</si>
  <si>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</si>
  <si>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</si>
  <si>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</si>
  <si>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</si>
  <si>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</si>
  <si>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</si>
  <si>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</si>
  <si>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</si>
  <si>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</si>
  <si>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</si>
  <si>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</si>
  <si>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</si>
  <si>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</si>
  <si>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</si>
  <si>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</si>
  <si>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</si>
  <si>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</si>
  <si>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</si>
  <si>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</si>
  <si>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</si>
  <si>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</si>
  <si>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</si>
  <si>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</si>
  <si>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</si>
  <si>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</si>
  <si>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</si>
  <si>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</si>
  <si>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</si>
  <si>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</si>
  <si>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</si>
  <si>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</si>
  <si>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</si>
  <si>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</si>
  <si>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</si>
  <si>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</si>
  <si>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</si>
  <si>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</si>
  <si>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</si>
  <si>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</si>
  <si>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</si>
  <si>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</si>
  <si>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</si>
  <si>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</si>
  <si>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</si>
  <si>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</si>
  <si>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</si>
  <si>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</si>
  <si>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</si>
  <si>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</si>
  <si>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</si>
  <si>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</si>
  <si>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</si>
  <si>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</si>
  <si>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</si>
  <si>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</si>
  <si>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</si>
  <si>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</si>
  <si>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</si>
  <si>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</si>
  <si>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</si>
  <si>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</si>
  <si>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</si>
  <si>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</si>
  <si>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</si>
  <si>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</si>
  <si>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</si>
  <si>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</si>
  <si>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</si>
  <si>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</si>
  <si>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</si>
  <si>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</si>
  <si>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</si>
  <si>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</si>
  <si>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</si>
  <si>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</si>
  <si>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</si>
  <si>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</si>
  <si>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</si>
  <si>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</si>
  <si>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</si>
  <si>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</si>
  <si>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</si>
  <si>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</si>
  <si>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</si>
  <si>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</si>
  <si>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</si>
  <si>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</si>
  <si>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</si>
  <si>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</si>
  <si>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</si>
  <si>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</si>
  <si>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</si>
  <si>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</si>
  <si>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</si>
  <si>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</si>
  <si>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</si>
  <si>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</si>
  <si>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</si>
  <si>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</si>
  <si>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</si>
  <si>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</si>
  <si>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</si>
  <si>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</si>
  <si>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</si>
  <si>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</si>
  <si>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</si>
  <si>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</si>
  <si>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</si>
  <si>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</si>
  <si>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</si>
  <si>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</si>
  <si>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</si>
  <si>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</si>
  <si>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</si>
  <si>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</si>
  <si>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</si>
  <si>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</si>
  <si>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</si>
  <si>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</si>
  <si>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</si>
  <si>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</si>
  <si>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</si>
  <si>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</si>
  <si>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</si>
  <si>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</si>
  <si>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</si>
  <si>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</si>
  <si>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</si>
  <si>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</si>
  <si>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</si>
  <si>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</si>
  <si>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</si>
  <si>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</si>
  <si>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</si>
  <si>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</si>
  <si>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</si>
  <si>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</si>
  <si>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</si>
  <si>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</si>
  <si>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</si>
  <si>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</si>
  <si>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</si>
  <si>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</si>
  <si>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</si>
  <si>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</si>
  <si>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</si>
  <si>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</si>
  <si>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</si>
  <si>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</si>
  <si>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</si>
  <si>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</si>
  <si>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</si>
  <si>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</si>
  <si>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</si>
  <si>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</si>
  <si>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</si>
  <si>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</si>
  <si>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</si>
  <si>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</si>
  <si>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</si>
  <si>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</si>
  <si>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</si>
  <si>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</si>
  <si>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</si>
  <si>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</si>
  <si>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</si>
  <si>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</si>
  <si>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</si>
  <si>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</si>
  <si>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</si>
  <si>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</si>
  <si>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</si>
  <si>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</si>
  <si>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</si>
  <si>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</si>
  <si>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</si>
  <si>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</si>
  <si>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</si>
  <si>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</si>
  <si>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</si>
  <si>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</si>
  <si>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</si>
  <si>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</si>
  <si>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</si>
  <si>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</si>
  <si>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</si>
  <si>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</si>
  <si>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</si>
  <si>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</si>
  <si>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</si>
  <si>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</si>
  <si>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</si>
  <si>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</si>
  <si>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</si>
  <si>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</si>
  <si>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</si>
  <si>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</si>
  <si>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</si>
  <si>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</si>
  <si>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</si>
  <si>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</si>
  <si>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</si>
  <si>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</si>
  <si>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</si>
  <si>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</si>
  <si>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</si>
  <si>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</si>
  <si>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</si>
  <si>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</si>
  <si>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</si>
  <si>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</si>
  <si>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</si>
  <si>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</si>
  <si>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</si>
  <si>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</si>
  <si>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</si>
  <si>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</si>
  <si>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</si>
  <si>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</si>
  <si>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</si>
  <si>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</si>
  <si>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</si>
  <si>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</si>
  <si>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</si>
  <si>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</si>
  <si>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</si>
  <si>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</si>
  <si>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</si>
  <si>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</si>
  <si>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</si>
  <si>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</si>
  <si>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</si>
  <si>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</si>
  <si>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</si>
  <si>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</si>
  <si>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</si>
  <si>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</si>
  <si>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</si>
  <si>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</si>
  <si>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</si>
  <si>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</si>
  <si>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</si>
  <si>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</si>
  <si>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</si>
  <si>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</si>
  <si>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</si>
  <si>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</si>
  <si>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</si>
  <si>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</si>
  <si>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</si>
  <si>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</si>
  <si>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</si>
  <si>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</si>
  <si>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</si>
  <si>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</si>
  <si>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</si>
  <si>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</si>
  <si>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</si>
  <si>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</si>
  <si>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</si>
  <si>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</si>
  <si>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</si>
  <si>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</si>
  <si>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</si>
  <si>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</si>
  <si>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</si>
  <si>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</si>
  <si>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</si>
  <si>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</si>
  <si>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</si>
  <si>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</si>
  <si>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</si>
  <si>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</si>
  <si>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</si>
  <si>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</si>
  <si>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</si>
  <si>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</si>
  <si>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</si>
  <si>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</si>
  <si>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</si>
  <si>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</si>
  <si>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</si>
  <si>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</si>
  <si>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</si>
  <si>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</si>
  <si>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</si>
  <si>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</si>
  <si>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</si>
  <si>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</si>
  <si>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</si>
  <si>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</si>
  <si>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</si>
  <si>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</si>
  <si>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</si>
  <si>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</si>
  <si>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</si>
  <si>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</si>
  <si>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</si>
  <si>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</si>
  <si>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</si>
  <si>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</si>
  <si>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</si>
  <si>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</si>
  <si>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</si>
  <si>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</si>
  <si>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</si>
  <si>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</si>
  <si>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</si>
  <si>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</si>
  <si>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</si>
  <si>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</si>
  <si>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</si>
  <si>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</si>
  <si>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</si>
  <si>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</si>
  <si>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</si>
  <si>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</si>
  <si>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</si>
  <si>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</si>
  <si>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</si>
  <si>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</si>
  <si>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</si>
  <si>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</si>
  <si>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</si>
  <si>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</si>
  <si>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</si>
  <si>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</si>
  <si>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</si>
  <si>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</si>
  <si>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</si>
  <si>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</si>
  <si>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</si>
  <si>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</si>
  <si>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</si>
  <si>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</si>
  <si>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</si>
  <si>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</si>
  <si>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</si>
  <si>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</si>
  <si>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</si>
  <si>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</si>
  <si>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</si>
  <si>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</si>
  <si>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</si>
  <si>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</si>
  <si>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</si>
  <si>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</si>
  <si>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</si>
  <si>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</si>
  <si>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</si>
  <si>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</si>
  <si>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</si>
  <si>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</si>
  <si>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</si>
  <si>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</si>
  <si>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</si>
  <si>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</si>
  <si>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</si>
  <si>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</si>
  <si>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</si>
  <si>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</si>
  <si>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</si>
  <si>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</si>
  <si>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</si>
  <si>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</si>
  <si>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</si>
  <si>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</si>
  <si>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</si>
  <si>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</si>
  <si>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</si>
  <si>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</si>
  <si>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</si>
  <si>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</si>
  <si>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</si>
  <si>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</si>
  <si>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</si>
  <si>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</si>
  <si>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</si>
  <si>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</si>
  <si>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</si>
  <si>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</si>
  <si>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</si>
  <si>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</si>
  <si>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</si>
  <si>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</si>
  <si>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</si>
  <si>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</si>
  <si>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</si>
  <si>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</si>
  <si>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</si>
  <si>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</si>
  <si>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</si>
  <si>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</si>
  <si>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</si>
  <si>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</si>
  <si>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</si>
  <si>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</si>
  <si>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</si>
  <si>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</si>
  <si>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</si>
  <si>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</si>
  <si>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</si>
  <si>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</si>
  <si>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</si>
  <si>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</si>
  <si>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</si>
  <si>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</si>
  <si>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</si>
  <si>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</si>
  <si>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</si>
  <si>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</si>
  <si>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</si>
  <si>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</si>
  <si>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</si>
  <si>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</si>
  <si>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</si>
  <si>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</si>
  <si>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</si>
  <si>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</si>
  <si>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</si>
  <si>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</si>
  <si>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</si>
  <si>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</si>
  <si>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</si>
  <si>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</si>
  <si>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</si>
  <si>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</si>
  <si>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</si>
  <si>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</si>
  <si>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</si>
  <si>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</si>
  <si>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</si>
  <si>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</si>
  <si>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</si>
  <si>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</si>
  <si>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</si>
  <si>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</si>
  <si>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</si>
  <si>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</si>
  <si>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</si>
  <si>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</si>
  <si>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</si>
  <si>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</si>
  <si>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</si>
  <si>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</si>
  <si>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</si>
  <si>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</si>
  <si>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</si>
  <si>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</si>
  <si>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</si>
  <si>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</si>
  <si>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</si>
  <si>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</si>
  <si>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</si>
  <si>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</si>
  <si>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</si>
  <si>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</si>
  <si>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</si>
  <si>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</si>
  <si>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</si>
  <si>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</si>
  <si>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</si>
  <si>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</si>
  <si>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</si>
  <si>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</si>
  <si>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</si>
  <si>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</si>
  <si>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</si>
  <si>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</si>
  <si>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</si>
  <si>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</si>
  <si>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</si>
  <si>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</si>
  <si>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</si>
  <si>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</si>
  <si>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</si>
  <si>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</si>
  <si>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</si>
  <si>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</si>
  <si>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</si>
  <si>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</si>
  <si>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</si>
  <si>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</si>
  <si>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</si>
  <si>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</si>
  <si>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</si>
  <si>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</si>
  <si>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</si>
  <si>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</si>
  <si>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</si>
  <si>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</si>
  <si>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</si>
  <si>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</si>
  <si>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</si>
  <si>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</si>
  <si>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</si>
  <si>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</si>
  <si>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</si>
  <si>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</si>
  <si>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</si>
  <si>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</si>
  <si>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</si>
  <si>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</si>
  <si>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</si>
  <si>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</si>
  <si>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</si>
  <si>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</si>
  <si>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</si>
  <si>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</si>
  <si>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</si>
  <si>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</si>
  <si>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</si>
  <si>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</si>
  <si>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</si>
  <si>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</si>
  <si>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</si>
  <si>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</si>
  <si>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</si>
  <si>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</si>
  <si>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</si>
  <si>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</si>
  <si>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</si>
  <si>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</si>
  <si>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</si>
  <si>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</si>
  <si>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</si>
  <si>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</si>
  <si>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</si>
  <si>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</si>
  <si>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</si>
  <si>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</si>
  <si>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</si>
  <si>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</si>
  <si>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</si>
  <si>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</si>
  <si>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</si>
  <si>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</si>
  <si>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</si>
  <si>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</si>
  <si>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</si>
  <si>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</si>
  <si>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</si>
  <si>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</si>
  <si>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</si>
  <si>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</si>
  <si>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</si>
  <si>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</si>
  <si>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</si>
  <si>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</si>
  <si>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</si>
  <si>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</si>
  <si>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</si>
  <si>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</si>
  <si>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</si>
  <si>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</si>
  <si>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</si>
  <si>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</si>
  <si>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</si>
  <si>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</si>
  <si>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</si>
  <si>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</si>
  <si>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</si>
  <si>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</si>
  <si>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</si>
  <si>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</si>
  <si>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</si>
  <si>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</si>
  <si>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</si>
  <si>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</si>
  <si>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</si>
  <si>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</si>
  <si>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</si>
  <si>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</si>
  <si>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</si>
  <si>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</si>
  <si>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</si>
  <si>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</si>
  <si>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</si>
  <si>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</si>
  <si>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</si>
  <si>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</si>
  <si>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</si>
  <si>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</si>
  <si>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</si>
  <si>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</si>
  <si>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</si>
  <si>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</si>
  <si>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</si>
  <si>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</si>
  <si>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</si>
  <si>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</si>
  <si>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</si>
  <si>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</si>
  <si>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</si>
  <si>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</si>
  <si>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</si>
  <si>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</si>
  <si>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</si>
  <si>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</si>
  <si>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</si>
  <si>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</si>
  <si>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</si>
  <si>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</si>
  <si>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</si>
  <si>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</si>
  <si>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</si>
  <si>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</si>
  <si>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</si>
  <si>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</si>
  <si>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</si>
  <si>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</si>
  <si>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</si>
  <si>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</si>
  <si>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</si>
  <si>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</si>
  <si>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</si>
  <si>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</si>
  <si>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</si>
  <si>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</si>
  <si>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</si>
  <si>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</si>
  <si>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</si>
  <si>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</si>
  <si>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</si>
  <si>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</si>
  <si>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</si>
  <si>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</si>
  <si>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</si>
  <si>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</si>
  <si>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</si>
  <si>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</si>
  <si>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</si>
  <si>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</si>
  <si>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</si>
  <si>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</si>
  <si>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</si>
  <si>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</si>
  <si>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</si>
  <si>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</si>
  <si>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</si>
  <si>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</si>
  <si>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</si>
  <si>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</si>
  <si>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</si>
  <si>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</si>
  <si>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</si>
  <si>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</si>
  <si>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</si>
  <si>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</si>
  <si>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</si>
  <si>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</si>
  <si>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</si>
  <si>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</si>
  <si>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</si>
  <si>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</si>
  <si>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</si>
  <si>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</si>
  <si>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</si>
  <si>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</si>
  <si>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</si>
  <si>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</si>
  <si>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</si>
  <si>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</si>
  <si>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</si>
  <si>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</si>
  <si>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</si>
  <si>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</si>
  <si>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</si>
  <si>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</si>
  <si>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</si>
  <si>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</si>
  <si>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</si>
  <si>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</si>
  <si>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</si>
  <si>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</si>
  <si>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</si>
  <si>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</si>
  <si>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</si>
  <si>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</si>
  <si>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</si>
  <si>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</si>
  <si>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</si>
  <si>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</si>
  <si>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</si>
  <si>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</si>
  <si>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</si>
  <si>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</si>
  <si>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</si>
  <si>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</si>
  <si>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</si>
  <si>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</si>
  <si>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</si>
  <si>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</si>
  <si>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</si>
  <si>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</si>
  <si>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</si>
  <si>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</si>
  <si>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</si>
  <si>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</si>
  <si>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</si>
  <si>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</si>
  <si>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</si>
  <si>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</si>
  <si>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</si>
  <si>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</si>
  <si>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</si>
  <si>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</si>
  <si>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</si>
  <si>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</si>
  <si>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</si>
  <si>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</si>
  <si>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</si>
  <si>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</si>
  <si>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</si>
  <si>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</si>
  <si>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</si>
  <si>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</si>
  <si>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</si>
  <si>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</si>
  <si>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</si>
  <si>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</si>
  <si>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</si>
  <si>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</si>
  <si>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</si>
  <si>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</si>
  <si>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</si>
  <si>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</si>
  <si>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</si>
  <si>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</si>
  <si>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</si>
  <si>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</si>
  <si>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</si>
  <si>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</si>
  <si>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</si>
  <si>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</si>
  <si>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</si>
  <si>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</si>
  <si>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</si>
  <si>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</si>
  <si>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</si>
  <si>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</si>
  <si>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</si>
  <si>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</si>
  <si>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</si>
  <si>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</si>
  <si>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</si>
  <si>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</si>
  <si>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</si>
  <si>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</si>
  <si>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</si>
  <si>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</si>
  <si>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</si>
  <si>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</si>
  <si>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</si>
  <si>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</si>
  <si>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</si>
  <si>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</si>
  <si>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</si>
  <si>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</si>
  <si>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</si>
  <si>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</si>
  <si>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</si>
  <si>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</si>
  <si>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</si>
  <si>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</si>
  <si>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</si>
  <si>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</si>
  <si>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</si>
  <si>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</si>
  <si>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</si>
  <si>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</si>
  <si>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</si>
  <si>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</si>
  <si>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</si>
  <si>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</si>
  <si>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</si>
  <si>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</si>
  <si>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</si>
  <si>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</si>
  <si>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</si>
  <si>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</si>
  <si>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</si>
  <si>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</si>
  <si>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</si>
  <si>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</si>
  <si>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</si>
  <si>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</si>
  <si>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</si>
  <si>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</si>
  <si>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</si>
  <si>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</si>
  <si>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</si>
  <si>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</si>
  <si>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</si>
  <si>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</si>
  <si>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</si>
  <si>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</si>
  <si>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</si>
  <si>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</si>
  <si>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</si>
  <si>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</si>
  <si>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</si>
  <si>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</si>
  <si>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</si>
  <si>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</si>
  <si>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</si>
  <si>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</si>
  <si>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</si>
  <si>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</si>
  <si>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</si>
  <si>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</si>
  <si>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</si>
  <si>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</si>
  <si>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</si>
  <si>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</si>
  <si>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</si>
  <si>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</si>
  <si>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</si>
  <si>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</si>
  <si>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</si>
  <si>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</si>
  <si>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</si>
  <si>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</si>
  <si>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</si>
  <si>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</si>
  <si>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</si>
  <si>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</si>
  <si>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</si>
  <si>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</si>
  <si>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</si>
  <si>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</si>
  <si>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</si>
  <si>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</si>
  <si>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</si>
  <si>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</si>
  <si>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</si>
  <si>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</si>
  <si>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</si>
  <si>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</si>
  <si>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</si>
  <si>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</si>
  <si>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</si>
  <si>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</si>
  <si>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</si>
  <si>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</si>
  <si>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</si>
  <si>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</si>
  <si>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</si>
  <si>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</si>
  <si>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</si>
  <si>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</si>
  <si>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</si>
  <si>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</si>
  <si>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</si>
  <si>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</si>
  <si>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</si>
  <si>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</si>
  <si>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</si>
  <si>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</si>
  <si>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</si>
  <si>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</si>
  <si>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</si>
  <si>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</si>
  <si>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</si>
  <si>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</si>
  <si>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</si>
  <si>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</si>
  <si>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</si>
  <si>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</si>
  <si>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</si>
  <si>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</si>
  <si>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</si>
  <si>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</si>
  <si>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</si>
  <si>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</si>
  <si>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</si>
  <si>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</si>
  <si>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</si>
  <si>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</si>
  <si>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</si>
  <si>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</si>
  <si>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</si>
  <si>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</si>
  <si>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</si>
  <si>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</si>
  <si>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</si>
  <si>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</si>
  <si>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</si>
  <si>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</si>
  <si>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</si>
  <si>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</si>
  <si>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</si>
  <si>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</si>
  <si>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</si>
  <si>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</si>
  <si>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</si>
  <si>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</si>
  <si>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</si>
  <si>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</si>
  <si>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</si>
  <si>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</si>
  <si>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</si>
  <si>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</si>
  <si>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</si>
  <si>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</si>
  <si>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</si>
  <si>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</si>
  <si>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</si>
  <si>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</si>
  <si>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</si>
  <si>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</si>
  <si>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</si>
  <si>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</si>
  <si>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</si>
  <si>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</si>
  <si>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</si>
  <si>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</si>
  <si>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</si>
  <si>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</si>
  <si>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</si>
  <si>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</si>
  <si>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</si>
  <si>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</si>
  <si>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</si>
  <si>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</si>
  <si>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</si>
  <si>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</si>
  <si>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</si>
  <si>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</si>
  <si>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</si>
  <si>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</si>
  <si>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</si>
  <si>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</si>
  <si>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</si>
  <si>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</si>
  <si>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</si>
  <si>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</si>
  <si>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</si>
  <si>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</si>
  <si>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</si>
  <si>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</si>
  <si>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</si>
  <si>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</si>
  <si>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</si>
  <si>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</si>
  <si>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</si>
  <si>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</si>
  <si>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</si>
  <si>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</si>
  <si>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</si>
  <si>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</si>
  <si>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</si>
  <si>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</si>
  <si>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</si>
  <si>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</si>
  <si>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</si>
  <si>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</si>
  <si>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</si>
  <si>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</si>
  <si>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</si>
  <si>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</si>
  <si>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</si>
  <si>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</si>
  <si>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</si>
  <si>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</si>
  <si>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</si>
  <si>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</si>
  <si>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</si>
  <si>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</si>
  <si>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</si>
  <si>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</si>
  <si>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</si>
  <si>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</si>
  <si>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</si>
  <si>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</si>
  <si>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</si>
  <si>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</si>
  <si>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</si>
  <si>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</si>
  <si>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</si>
  <si>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</si>
  <si>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</si>
  <si>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</si>
  <si>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</si>
  <si>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</si>
  <si>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</si>
  <si>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</si>
  <si>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</si>
  <si>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</si>
  <si>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</si>
  <si>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</si>
  <si>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</si>
  <si>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</si>
  <si>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</si>
  <si>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</si>
  <si>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</si>
  <si>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</si>
  <si>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</si>
  <si>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</si>
  <si>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</si>
  <si>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</si>
  <si>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</si>
  <si>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</si>
  <si>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</si>
  <si>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</si>
  <si>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</si>
  <si>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</si>
  <si>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</si>
  <si>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</si>
  <si>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</si>
  <si>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</si>
  <si>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</si>
  <si>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</si>
  <si>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</si>
  <si>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</si>
  <si>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</si>
  <si>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</si>
  <si>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</si>
  <si>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</si>
  <si>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</si>
  <si>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</si>
  <si>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</si>
  <si>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</si>
  <si>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</si>
  <si>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</si>
  <si>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</si>
  <si>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</si>
  <si>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</si>
  <si>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</si>
  <si>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</si>
  <si>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</si>
  <si>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</si>
  <si>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</si>
  <si>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</si>
  <si>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</si>
  <si>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</si>
  <si>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</si>
  <si>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</si>
  <si>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</si>
  <si>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</si>
  <si>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</si>
  <si>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</si>
  <si>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</si>
  <si>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</si>
  <si>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</si>
  <si>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</si>
  <si>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</si>
  <si>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</si>
  <si>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</si>
  <si>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</si>
  <si>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</si>
  <si>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</si>
  <si>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</si>
  <si>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</si>
  <si>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</si>
  <si>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</si>
  <si>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</si>
  <si>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</si>
  <si>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</si>
  <si>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</si>
  <si>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</si>
  <si>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</si>
  <si>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</si>
  <si>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</si>
  <si>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</si>
  <si>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</si>
  <si>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</si>
  <si>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</si>
  <si>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</si>
  <si>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</si>
  <si>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</si>
  <si>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</si>
  <si>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</si>
  <si>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</si>
  <si>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</si>
  <si>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</si>
  <si>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</si>
  <si>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</si>
  <si>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</si>
  <si>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</si>
  <si>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</si>
  <si>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</si>
  <si>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</si>
  <si>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</si>
  <si>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</si>
  <si>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</si>
  <si>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</si>
  <si>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</si>
  <si>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</si>
  <si>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</si>
  <si>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</si>
  <si>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</si>
  <si>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</si>
  <si>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</si>
  <si>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</si>
  <si>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</si>
  <si>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</si>
  <si>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</si>
  <si>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</si>
  <si>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</si>
  <si>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</si>
  <si>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</si>
  <si>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</si>
  <si>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</si>
  <si>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</si>
  <si>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</si>
  <si>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</si>
  <si>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</si>
  <si>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</si>
  <si>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</si>
  <si>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</si>
  <si>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</si>
  <si>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</si>
  <si>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</si>
  <si>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</si>
  <si>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</si>
  <si>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</si>
  <si>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</si>
  <si>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</si>
  <si>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</si>
  <si>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</si>
  <si>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</si>
  <si>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</si>
  <si>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</si>
  <si>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</si>
  <si>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</si>
  <si>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</si>
  <si>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</si>
  <si>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</si>
  <si>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</si>
  <si>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</si>
  <si>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</si>
  <si>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</si>
  <si>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</si>
  <si>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</si>
  <si>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</si>
  <si>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</si>
  <si>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</si>
  <si>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</si>
  <si>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</si>
  <si>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</si>
  <si>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</si>
  <si>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</si>
  <si>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</si>
  <si>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</si>
  <si>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</si>
  <si>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</si>
  <si>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</si>
  <si>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</si>
  <si>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</si>
  <si>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</si>
  <si>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</si>
  <si>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</si>
  <si>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</si>
  <si>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</si>
  <si>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</si>
  <si>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</si>
  <si>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</si>
  <si>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</si>
  <si>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</si>
  <si>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</si>
  <si>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</si>
  <si>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</si>
  <si>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</si>
  <si>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</si>
  <si>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</si>
  <si>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</si>
  <si>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</si>
  <si>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</si>
  <si>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</si>
  <si>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</si>
  <si>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</si>
  <si>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</si>
  <si>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</si>
  <si>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</si>
  <si>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</si>
  <si>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</si>
  <si>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</si>
  <si>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</si>
  <si>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</si>
  <si>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</si>
  <si>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</si>
  <si>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</si>
  <si>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</si>
  <si>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</si>
  <si>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</si>
  <si>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</si>
  <si>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</si>
  <si>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</si>
  <si>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</si>
  <si>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</si>
  <si>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</si>
  <si>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</si>
  <si>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</si>
  <si>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</si>
  <si>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</si>
  <si>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</si>
  <si>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</si>
  <si>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</si>
  <si>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</si>
  <si>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</si>
  <si>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</si>
  <si>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</si>
  <si>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</si>
  <si>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</si>
  <si>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</si>
  <si>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</si>
  <si>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</si>
  <si>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</si>
  <si>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</si>
  <si>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</si>
  <si>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</si>
  <si>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</si>
  <si>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</si>
  <si>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</si>
  <si>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</si>
  <si>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</si>
  <si>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</si>
  <si>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</si>
  <si>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</si>
  <si>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</si>
  <si>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</si>
  <si>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</si>
  <si>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</si>
  <si>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</si>
  <si>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</si>
  <si>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</si>
  <si>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</si>
  <si>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</si>
  <si>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</si>
  <si>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</si>
  <si>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</si>
  <si>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</si>
  <si>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</si>
  <si>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</si>
  <si>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</si>
  <si>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</si>
  <si>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</si>
  <si>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</si>
  <si>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</si>
  <si>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</si>
  <si>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</si>
  <si>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</si>
  <si>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</si>
  <si>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</si>
  <si>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</si>
  <si>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</si>
  <si>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</si>
  <si>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</si>
  <si>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</si>
  <si>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</si>
  <si>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</si>
  <si>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</si>
  <si>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</si>
  <si>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</si>
  <si>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</si>
  <si>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</si>
  <si>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</si>
  <si>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</si>
  <si>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</si>
  <si>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</si>
  <si>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</si>
  <si>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</si>
  <si>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</si>
  <si>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</si>
  <si>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</si>
  <si>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</si>
  <si>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</si>
  <si>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</si>
  <si>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</si>
  <si>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</si>
  <si>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</si>
  <si>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</si>
  <si>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</si>
  <si>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</si>
  <si>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</si>
  <si>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</si>
  <si>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</si>
  <si>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</si>
  <si>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</si>
  <si>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</si>
  <si>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</si>
  <si>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</si>
  <si>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</si>
  <si>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</si>
  <si>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</si>
  <si>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</si>
  <si>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</si>
  <si>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</si>
  <si>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</si>
  <si>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</si>
  <si>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</si>
  <si>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</si>
  <si>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</si>
  <si>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</si>
  <si>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</si>
  <si>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</si>
  <si>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</si>
  <si>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</si>
  <si>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</si>
  <si>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</si>
  <si>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</si>
  <si>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</si>
  <si>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</si>
  <si>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</si>
  <si>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</si>
  <si>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</si>
  <si>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</si>
  <si>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</si>
  <si>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</si>
  <si>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</si>
  <si>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</si>
  <si>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</si>
  <si>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</si>
  <si>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</si>
  <si>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</si>
  <si>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</si>
  <si>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</si>
  <si>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</si>
  <si>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</si>
  <si>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</si>
  <si>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</si>
  <si>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</si>
  <si>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</si>
  <si>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</si>
  <si>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</si>
  <si>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</si>
  <si>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</si>
  <si>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</si>
  <si>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</si>
  <si>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</si>
  <si>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</si>
  <si>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</si>
  <si>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</si>
  <si>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</si>
  <si>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</si>
  <si>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</si>
  <si>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</si>
  <si>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</si>
  <si>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</si>
  <si>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</si>
  <si>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</si>
  <si>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</si>
  <si>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</si>
  <si>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</si>
  <si>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</si>
  <si>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</si>
  <si>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</si>
  <si>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</si>
  <si>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</si>
  <si>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</si>
  <si>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</si>
  <si>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</si>
  <si>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</si>
  <si>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</si>
  <si>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</si>
  <si>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</si>
  <si>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</si>
  <si>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</si>
  <si>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</si>
  <si>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</si>
  <si>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</si>
  <si>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</si>
  <si>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</si>
  <si>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</si>
  <si>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</si>
  <si>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</si>
  <si>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</si>
  <si>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</si>
  <si>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</si>
  <si>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</si>
  <si>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</si>
  <si>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</si>
  <si>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</si>
  <si>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</si>
  <si>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</si>
  <si>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</si>
  <si>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</si>
  <si>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</si>
  <si>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</si>
  <si>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</si>
  <si>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</si>
  <si>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</si>
  <si>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</si>
  <si>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</si>
  <si>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</si>
  <si>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</si>
  <si>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</si>
  <si>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</si>
  <si>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</si>
  <si>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</si>
  <si>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</si>
  <si>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</si>
  <si>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</si>
  <si>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</si>
  <si>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</si>
  <si>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</si>
  <si>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</si>
  <si>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</si>
  <si>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</si>
  <si>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</si>
  <si>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</si>
  <si>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</si>
  <si>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</si>
  <si>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</si>
  <si>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</si>
  <si>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</si>
  <si>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</si>
  <si>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</si>
  <si>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</si>
  <si>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</si>
  <si>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</si>
  <si>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</si>
  <si>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</si>
  <si>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</si>
  <si>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</si>
  <si>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</si>
  <si>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</si>
  <si>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</si>
  <si>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</si>
  <si>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</si>
  <si>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</si>
  <si>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</si>
  <si>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</si>
  <si>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</si>
  <si>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</si>
  <si>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</si>
  <si>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</si>
  <si>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</si>
  <si>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</si>
  <si>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</si>
  <si>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</si>
  <si>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</si>
  <si>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</si>
  <si>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</si>
  <si>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</si>
  <si>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</si>
  <si>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</si>
  <si>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</si>
  <si>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</si>
  <si>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</si>
  <si>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</si>
  <si>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</si>
  <si>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</si>
  <si>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</si>
  <si>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</si>
  <si>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</si>
  <si>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</si>
  <si>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</si>
  <si>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</si>
  <si>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</si>
  <si>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</si>
  <si>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</si>
  <si>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</si>
  <si>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</si>
  <si>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</si>
  <si>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</si>
  <si>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</si>
  <si>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</si>
  <si>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</si>
  <si>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</si>
  <si>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</si>
  <si>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</si>
  <si>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</si>
  <si>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</si>
  <si>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</si>
  <si>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</si>
  <si>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</si>
  <si>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</si>
  <si>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</si>
  <si>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</si>
  <si>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</si>
  <si>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</si>
  <si>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</si>
  <si>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</si>
  <si>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</si>
  <si>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</si>
  <si>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</si>
  <si>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</si>
  <si>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</si>
  <si>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</si>
  <si>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</si>
  <si>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</si>
  <si>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</si>
  <si>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</si>
  <si>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</si>
  <si>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</si>
  <si>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</si>
  <si>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</si>
  <si>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</si>
  <si>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</si>
  <si>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</si>
  <si>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</si>
  <si>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</si>
  <si>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</si>
  <si>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</si>
  <si>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</si>
  <si>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</si>
  <si>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</si>
  <si>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</si>
  <si>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</si>
  <si>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</si>
  <si>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</si>
  <si>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</si>
  <si>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</si>
  <si>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</si>
  <si>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</si>
  <si>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</si>
  <si>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</si>
  <si>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</si>
  <si>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</si>
  <si>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</si>
  <si>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</si>
  <si>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</si>
  <si>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</si>
  <si>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</si>
  <si>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</si>
  <si>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</si>
  <si>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</si>
  <si>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</si>
  <si>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</si>
  <si>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</si>
  <si>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</si>
  <si>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</si>
  <si>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</si>
  <si>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</si>
  <si>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</si>
  <si>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</si>
  <si>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</si>
  <si>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</si>
  <si>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</si>
  <si>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</si>
  <si>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</si>
  <si>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</si>
  <si>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</si>
  <si>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</si>
  <si>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</si>
  <si>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</si>
  <si>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</si>
  <si>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</si>
  <si>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</si>
  <si>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</si>
  <si>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</si>
  <si>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</si>
  <si>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</si>
  <si>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</si>
  <si>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</si>
  <si>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</si>
  <si>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</si>
  <si>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</si>
  <si>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</si>
  <si>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</si>
  <si>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</si>
  <si>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</si>
  <si>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</si>
  <si>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</si>
  <si>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</si>
  <si>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</si>
  <si>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</si>
  <si>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</si>
  <si>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</si>
  <si>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</si>
  <si>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</si>
  <si>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</si>
  <si>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</si>
  <si>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</si>
  <si>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</si>
  <si>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</si>
  <si>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</si>
  <si>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</si>
  <si>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</si>
  <si>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</si>
  <si>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</si>
  <si>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</si>
  <si>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</si>
  <si>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</si>
  <si>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</si>
  <si>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</si>
  <si>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</si>
  <si>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</si>
  <si>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</si>
  <si>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</si>
  <si>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</si>
  <si>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</si>
  <si>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</si>
  <si>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</si>
  <si>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</si>
  <si>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</si>
  <si>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</si>
  <si>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</si>
  <si>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</si>
  <si>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</si>
  <si>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</si>
  <si>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</si>
  <si>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</si>
  <si>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</si>
  <si>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</si>
  <si>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</si>
  <si>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</si>
  <si>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</si>
  <si>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</si>
  <si>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</si>
  <si>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</si>
  <si>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</si>
  <si>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</si>
  <si>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</si>
  <si>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</si>
  <si>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</si>
  <si>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</si>
  <si>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</si>
  <si>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</si>
  <si>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</si>
  <si>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</si>
  <si>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</si>
  <si>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</si>
  <si>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</si>
  <si>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</si>
  <si>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</si>
  <si>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</si>
  <si>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</si>
  <si>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</si>
  <si>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</si>
  <si>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</si>
  <si>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</si>
  <si>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</si>
  <si>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</si>
  <si>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</si>
  <si>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</si>
  <si>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</si>
  <si>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</si>
  <si>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</si>
  <si>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</si>
  <si>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</si>
  <si>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</si>
  <si>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</si>
  <si>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</si>
  <si>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</si>
  <si>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</si>
  <si>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</si>
  <si>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</si>
  <si>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</si>
  <si>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</si>
  <si>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</si>
  <si>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</si>
  <si>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</si>
  <si>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</si>
  <si>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</si>
  <si>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</si>
  <si>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</si>
  <si>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</si>
  <si>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</si>
  <si>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</si>
  <si>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</si>
  <si>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</si>
  <si>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</si>
  <si>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</si>
  <si>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</si>
  <si>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</si>
  <si>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</si>
  <si>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</si>
  <si>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</si>
  <si>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</si>
  <si>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</si>
  <si>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</si>
  <si>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</si>
  <si>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</si>
  <si>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</si>
  <si>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</si>
  <si>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</si>
  <si>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</si>
  <si>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</si>
  <si>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</si>
  <si>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</si>
  <si>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</si>
  <si>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</si>
  <si>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</si>
  <si>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</si>
  <si>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</si>
  <si>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</si>
  <si>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</si>
  <si>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</si>
  <si>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</si>
  <si>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</si>
  <si>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</si>
  <si>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</si>
  <si>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</si>
  <si>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</si>
  <si>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</si>
  <si>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</si>
  <si>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</si>
  <si>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</si>
  <si>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</si>
  <si>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</si>
  <si>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</si>
  <si>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</si>
  <si>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</si>
  <si>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</si>
  <si>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</si>
  <si>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</si>
  <si>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</si>
  <si>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</si>
  <si>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</si>
  <si>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</si>
  <si>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</si>
  <si>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</si>
  <si>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</si>
  <si>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</si>
  <si>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</si>
  <si>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</si>
  <si>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</si>
  <si>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</si>
  <si>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</si>
  <si>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</si>
  <si>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</si>
  <si>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</si>
  <si>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</si>
  <si>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</si>
  <si>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</si>
  <si>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</si>
  <si>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</si>
  <si>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</si>
  <si>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</si>
  <si>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</si>
  <si>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</si>
  <si>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</si>
  <si>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</si>
  <si>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</si>
  <si>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</si>
  <si>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</si>
  <si>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</si>
  <si>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</si>
  <si>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</si>
  <si>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</si>
  <si>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</si>
  <si>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</si>
  <si>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</si>
  <si>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</si>
  <si>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</si>
  <si>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</si>
  <si>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</si>
  <si>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</si>
  <si>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</si>
  <si>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</si>
  <si>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</si>
  <si>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</si>
  <si>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</si>
  <si>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</si>
  <si>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</si>
  <si>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</si>
  <si>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</si>
  <si>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</si>
  <si>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</si>
  <si>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</si>
  <si>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</si>
  <si>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</si>
  <si>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</si>
  <si>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</si>
  <si>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</si>
  <si>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</si>
  <si>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</si>
  <si>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</si>
  <si>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</si>
  <si>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</si>
  <si>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</si>
  <si>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</si>
  <si>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</si>
  <si>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</si>
  <si>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</si>
  <si>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</si>
  <si>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</si>
  <si>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</si>
  <si>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</si>
  <si>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</si>
  <si>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</si>
  <si>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</si>
  <si>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</si>
  <si>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</si>
  <si>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</si>
  <si>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</si>
  <si>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</si>
  <si>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</si>
  <si>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</si>
  <si>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</si>
  <si>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</si>
  <si>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</si>
  <si>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</si>
  <si>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</si>
  <si>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</si>
  <si>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</si>
  <si>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</si>
  <si>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</si>
  <si>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</si>
  <si>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</si>
  <si>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</si>
  <si>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</si>
  <si>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</si>
  <si>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</si>
  <si>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</si>
  <si>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</si>
  <si>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</si>
  <si>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</si>
  <si>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</si>
  <si>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</si>
  <si>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</si>
  <si>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</si>
  <si>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</si>
  <si>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</si>
  <si>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</si>
  <si>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</si>
  <si>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</si>
  <si>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</si>
  <si>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</si>
  <si>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</si>
  <si>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</si>
  <si>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</si>
  <si>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</si>
  <si>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</si>
  <si>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</si>
  <si>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</si>
  <si>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</si>
  <si>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</si>
  <si>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</si>
  <si>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</si>
  <si>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</si>
  <si>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</si>
  <si>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</si>
  <si>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</si>
  <si>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</si>
  <si>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</si>
  <si>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</si>
  <si>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</si>
  <si>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</si>
  <si>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</si>
  <si>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</si>
  <si>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</si>
  <si>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</si>
  <si>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</si>
  <si>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</si>
  <si>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</si>
  <si>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</si>
  <si>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</si>
  <si>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</si>
  <si>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</si>
  <si>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</si>
  <si>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</si>
  <si>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</si>
  <si>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</si>
  <si>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</si>
  <si>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</si>
  <si>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</si>
  <si>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</si>
  <si>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</si>
  <si>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</si>
  <si>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</si>
  <si>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</si>
  <si>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</si>
  <si>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</si>
  <si>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</si>
  <si>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</si>
  <si>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</si>
  <si>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</si>
  <si>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</si>
  <si>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</si>
  <si>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</si>
  <si>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</si>
  <si>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</si>
  <si>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</si>
  <si>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</si>
  <si>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</si>
  <si>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</si>
  <si>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</si>
  <si>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</si>
  <si>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</si>
  <si>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</si>
  <si>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</si>
  <si>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</si>
  <si>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</si>
  <si>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</si>
  <si>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</si>
  <si>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</si>
  <si>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</si>
  <si>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</si>
  <si>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</si>
  <si>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</si>
  <si>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</si>
  <si>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</si>
  <si>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</si>
  <si>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</si>
  <si>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</si>
  <si>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</si>
  <si>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</si>
  <si>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</si>
  <si>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</si>
  <si>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</si>
  <si>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</si>
  <si>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</si>
  <si>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</si>
  <si>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</si>
  <si>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</si>
  <si>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</si>
  <si>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</si>
  <si>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</si>
  <si>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</si>
  <si>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</si>
  <si>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</si>
  <si>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</si>
  <si>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</si>
  <si>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</si>
  <si>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</si>
  <si>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</si>
  <si>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</si>
  <si>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</si>
  <si>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</si>
  <si>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</si>
  <si>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</si>
  <si>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</si>
  <si>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</si>
  <si>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</si>
  <si>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</si>
  <si>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</si>
  <si>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</si>
  <si>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</si>
  <si>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</si>
  <si>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</si>
  <si>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</si>
  <si>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</si>
  <si>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</si>
  <si>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</si>
  <si>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</si>
  <si>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</si>
  <si>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</si>
  <si>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</si>
  <si>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</si>
  <si>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</si>
  <si>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</si>
  <si>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</si>
  <si>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</si>
  <si>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</si>
  <si>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</si>
  <si>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</si>
  <si>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</si>
  <si>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</si>
  <si>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</si>
  <si>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</si>
  <si>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</si>
  <si>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</si>
  <si>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</si>
  <si>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</si>
  <si>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</si>
  <si>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</si>
  <si>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</si>
  <si>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</si>
  <si>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</si>
  <si>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</si>
  <si>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</si>
  <si>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</si>
  <si>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</si>
  <si>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</si>
  <si>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</si>
  <si>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</si>
  <si>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</si>
  <si>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</si>
  <si>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</si>
  <si>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</si>
  <si>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</si>
  <si>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</si>
  <si>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</si>
  <si>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</si>
  <si>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</si>
  <si>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</si>
  <si>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</si>
  <si>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</si>
  <si>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</si>
  <si>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</si>
  <si>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</si>
  <si>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</si>
  <si>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</si>
  <si>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</si>
  <si>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</si>
  <si>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</si>
  <si>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</si>
  <si>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</si>
  <si>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</si>
  <si>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</si>
  <si>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</si>
  <si>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</si>
  <si>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</si>
  <si>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</si>
  <si>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</si>
  <si>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</si>
  <si>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</si>
  <si>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</si>
  <si>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</si>
  <si>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</si>
  <si>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</si>
  <si>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</si>
  <si>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</si>
  <si>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</si>
  <si>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</si>
  <si>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</si>
  <si>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</si>
  <si>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</si>
  <si>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</si>
  <si>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</si>
  <si>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</si>
  <si>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</si>
  <si>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</si>
  <si>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</si>
  <si>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</si>
  <si>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</si>
  <si>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</si>
  <si>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</si>
  <si>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</si>
  <si>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</si>
  <si>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</si>
  <si>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</si>
  <si>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</si>
  <si>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</si>
  <si>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</si>
  <si>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</si>
  <si>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</si>
  <si>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</si>
  <si>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</si>
  <si>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</si>
  <si>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</si>
  <si>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</si>
  <si>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</si>
  <si>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</si>
  <si>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</si>
  <si>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</si>
  <si>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</si>
  <si>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</si>
  <si>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</si>
  <si>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</si>
  <si>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</si>
  <si>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</si>
  <si>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</si>
  <si>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</si>
  <si>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</si>
  <si>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</si>
  <si>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</si>
  <si>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</si>
  <si>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</si>
  <si>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</si>
  <si>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</si>
  <si>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</si>
  <si>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</si>
  <si>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</si>
  <si>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</si>
  <si>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</si>
  <si>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</si>
  <si>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</si>
  <si>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</si>
  <si>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</si>
  <si>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</si>
  <si>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</si>
  <si>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</si>
  <si>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</si>
  <si>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</si>
  <si>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</si>
  <si>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</si>
  <si>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</si>
  <si>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</si>
  <si>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</si>
  <si>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</si>
  <si>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</si>
  <si>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</si>
  <si>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</si>
  <si>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</si>
  <si>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</si>
  <si>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</si>
  <si>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</si>
  <si>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</si>
  <si>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</si>
  <si>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</si>
  <si>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</si>
  <si>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</si>
  <si>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</si>
  <si>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</si>
  <si>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</si>
  <si>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</si>
  <si>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</si>
  <si>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</si>
  <si>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</si>
  <si>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</si>
  <si>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</si>
  <si>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</si>
  <si>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</si>
  <si>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</si>
  <si>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</si>
  <si>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</si>
  <si>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</si>
  <si>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</si>
  <si>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</si>
  <si>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</si>
  <si>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</si>
  <si>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</si>
  <si>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</si>
  <si>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</si>
  <si>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</si>
  <si>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</si>
  <si>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</si>
  <si>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</si>
  <si>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</si>
  <si>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</si>
  <si>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</si>
  <si>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</si>
  <si>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</si>
  <si>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</si>
  <si>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</si>
  <si>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</si>
  <si>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</si>
  <si>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</si>
  <si>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</si>
  <si>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</si>
  <si>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</si>
  <si>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</si>
  <si>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</si>
  <si>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</si>
  <si>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</si>
  <si>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</si>
  <si>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</si>
  <si>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</si>
  <si>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</si>
  <si>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</si>
  <si>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</si>
  <si>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</si>
  <si>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</si>
  <si>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</si>
  <si>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</si>
  <si>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</si>
  <si>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</si>
  <si>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</si>
  <si>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</si>
  <si>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</si>
  <si>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</si>
  <si>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</si>
  <si>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</si>
  <si>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</si>
  <si>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</si>
  <si>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</si>
  <si>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</si>
  <si>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</si>
  <si>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</si>
  <si>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</si>
  <si>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</si>
  <si>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</si>
  <si>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</si>
  <si>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</si>
  <si>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</si>
  <si>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</si>
  <si>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</si>
  <si>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</si>
  <si>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</si>
  <si>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</si>
  <si>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</si>
  <si>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</si>
  <si>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</si>
  <si>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</si>
  <si>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</si>
  <si>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</si>
  <si>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</si>
  <si>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</si>
  <si>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</si>
  <si>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</si>
  <si>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</si>
  <si>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</si>
  <si>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</si>
  <si>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</si>
  <si>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</si>
  <si>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</si>
  <si>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</si>
  <si>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</si>
  <si>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</si>
  <si>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</si>
  <si>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</si>
  <si>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</si>
  <si>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</si>
  <si>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</si>
  <si>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</si>
  <si>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</si>
  <si>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</si>
  <si>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</si>
  <si>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</si>
  <si>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</si>
  <si>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</si>
  <si>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</si>
  <si>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</si>
  <si>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</si>
  <si>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</si>
  <si>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</si>
  <si>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</si>
  <si>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</si>
  <si>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</si>
  <si>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</si>
  <si>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</si>
  <si>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</si>
  <si>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</si>
  <si>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</si>
  <si>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</si>
  <si>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</si>
  <si>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</si>
  <si>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</si>
  <si>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</si>
  <si>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</si>
  <si>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</si>
  <si>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</si>
  <si>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</si>
  <si>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</si>
  <si>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</si>
  <si>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</si>
  <si>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</si>
  <si>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</si>
  <si>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</si>
  <si>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</si>
  <si>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</si>
  <si>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</si>
  <si>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</si>
  <si>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</si>
  <si>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</si>
  <si>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</si>
  <si>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</si>
  <si>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</si>
  <si>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</si>
  <si>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</si>
  <si>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</si>
  <si>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</si>
  <si>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</si>
  <si>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</si>
  <si>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</si>
  <si>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</si>
  <si>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</si>
  <si>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</si>
  <si>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</si>
  <si>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</si>
  <si>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</si>
  <si>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</si>
  <si>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</si>
  <si>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</si>
  <si>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</si>
  <si>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</si>
  <si>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</si>
  <si>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</si>
  <si>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</si>
  <si>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</si>
  <si>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</si>
  <si>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</si>
  <si>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</si>
  <si>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</si>
  <si>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</si>
  <si>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</si>
  <si>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</si>
  <si>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</si>
  <si>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</si>
  <si>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</si>
  <si>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</si>
  <si>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</si>
  <si>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</si>
  <si>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</si>
  <si>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</si>
  <si>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</si>
  <si>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</si>
  <si>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</si>
  <si>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</si>
  <si>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</si>
  <si>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</si>
  <si>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</si>
  <si>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</si>
  <si>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</si>
  <si>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</si>
  <si>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</si>
  <si>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</si>
  <si>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</si>
  <si>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</si>
  <si>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</si>
  <si>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</si>
  <si>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</si>
  <si>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</si>
  <si>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</si>
  <si>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</si>
  <si>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</si>
  <si>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</si>
  <si>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</si>
  <si>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</si>
  <si>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</si>
  <si>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</si>
  <si>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</si>
  <si>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</si>
  <si>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</si>
  <si>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</si>
  <si>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</si>
  <si>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</si>
  <si>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</si>
  <si>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</si>
  <si>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</si>
  <si>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</si>
  <si>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</si>
  <si>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</si>
  <si>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</si>
  <si>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</si>
  <si>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</si>
  <si>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</si>
  <si>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</si>
  <si>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</si>
  <si>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</si>
  <si>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</si>
  <si>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</si>
  <si>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</si>
  <si>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</si>
  <si>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</si>
  <si>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</si>
  <si>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</si>
  <si>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</si>
  <si>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</si>
  <si>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</si>
  <si>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</si>
  <si>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</si>
  <si>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</si>
  <si>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</si>
  <si>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</si>
  <si>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</si>
  <si>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</si>
  <si>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</si>
  <si>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</si>
  <si>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</si>
  <si>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</si>
  <si>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</si>
  <si>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</si>
  <si>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</si>
  <si>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</si>
  <si>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</si>
  <si>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</si>
  <si>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</si>
  <si>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</si>
  <si>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</si>
  <si>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</si>
  <si>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</si>
  <si>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</si>
  <si>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</si>
  <si>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</si>
  <si>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</si>
  <si>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</si>
  <si>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</si>
  <si>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</si>
  <si>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</si>
  <si>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</si>
  <si>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</si>
  <si>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</si>
  <si>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</si>
  <si>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</si>
  <si>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</si>
  <si>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</si>
  <si>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</si>
  <si>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</si>
  <si>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</si>
  <si>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</si>
  <si>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</si>
  <si>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</si>
  <si>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</si>
  <si>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</si>
  <si>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</si>
  <si>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</si>
  <si>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</si>
  <si>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</si>
  <si>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</si>
  <si>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</si>
  <si>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</si>
  <si>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</si>
  <si>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</si>
  <si>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</si>
  <si>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</si>
  <si>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</si>
  <si>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</si>
  <si>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</si>
  <si>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</si>
  <si>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</si>
  <si>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</si>
  <si>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</si>
  <si>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</si>
  <si>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</si>
  <si>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</si>
  <si>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</si>
  <si>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</si>
  <si>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</si>
  <si>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</si>
  <si>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</si>
  <si>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</si>
  <si>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</si>
  <si>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</si>
  <si>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</si>
  <si>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</si>
  <si>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</si>
  <si>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</si>
  <si>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</si>
  <si>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</si>
  <si>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</si>
  <si>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</si>
  <si>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</si>
  <si>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</si>
  <si>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</si>
  <si>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</si>
  <si>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</si>
  <si>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</si>
  <si>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</si>
  <si>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</si>
  <si>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</si>
  <si>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</si>
  <si>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</si>
  <si>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</si>
  <si>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</si>
  <si>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</si>
  <si>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</si>
  <si>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</si>
  <si>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</si>
  <si>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</si>
  <si>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</si>
  <si>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</si>
  <si>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</si>
  <si>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</si>
  <si>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</si>
  <si>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</si>
  <si>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</si>
  <si>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</si>
  <si>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</si>
  <si>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</si>
  <si>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</si>
  <si>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</si>
  <si>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</si>
  <si>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</si>
  <si>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</si>
  <si>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</si>
  <si>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</si>
  <si>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</si>
  <si>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</si>
  <si>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</si>
  <si>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</si>
  <si>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</si>
  <si>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</si>
  <si>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</si>
  <si>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</si>
  <si>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</si>
  <si>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</si>
  <si>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</si>
  <si>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</si>
  <si>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</si>
  <si>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</si>
  <si>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</si>
  <si>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</si>
  <si>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</si>
  <si>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</si>
  <si>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</si>
  <si>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</si>
  <si>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</si>
  <si>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</si>
  <si>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</si>
  <si>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</si>
  <si>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</si>
  <si>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</si>
  <si>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</si>
  <si>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</si>
  <si>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</si>
  <si>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</si>
  <si>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</si>
  <si>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</si>
  <si>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</si>
  <si>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</si>
  <si>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</si>
  <si>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</si>
  <si>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</si>
  <si>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</si>
  <si>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</si>
  <si>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</si>
  <si>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</si>
  <si>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</si>
  <si>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</si>
  <si>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</si>
  <si>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</si>
  <si>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</si>
  <si>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</si>
  <si>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</si>
  <si>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</si>
  <si>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</si>
  <si>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</si>
  <si>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</si>
  <si>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</si>
  <si>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</si>
  <si>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</si>
  <si>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</si>
  <si>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</si>
  <si>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</si>
  <si>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</si>
  <si>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</si>
  <si>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</si>
  <si>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</si>
  <si>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</si>
  <si>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</si>
  <si>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</si>
  <si>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</si>
  <si>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</si>
  <si>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</si>
  <si>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</si>
  <si>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</si>
  <si>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</si>
  <si>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</si>
  <si>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</si>
  <si>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</si>
  <si>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</si>
  <si>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</si>
  <si>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</si>
  <si>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</si>
  <si>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</si>
  <si>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</si>
  <si>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</si>
  <si>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</si>
  <si>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</si>
  <si>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</si>
  <si>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</si>
  <si>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</si>
  <si>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</si>
  <si>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</si>
  <si>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</si>
  <si>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</si>
  <si>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</si>
  <si>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</si>
  <si>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</si>
  <si>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</si>
  <si>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</si>
  <si>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</si>
  <si>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</si>
  <si>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</si>
  <si>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</si>
  <si>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</si>
  <si>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</si>
  <si>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</si>
  <si>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</si>
  <si>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</si>
  <si>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</si>
  <si>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</si>
  <si>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</si>
  <si>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</si>
  <si>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</si>
  <si>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</si>
  <si>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</si>
  <si>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</si>
  <si>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</si>
  <si>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</si>
  <si>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</si>
  <si>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</si>
  <si>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</si>
  <si>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</si>
  <si>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</si>
  <si>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</si>
  <si>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</si>
  <si>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</si>
  <si>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</si>
  <si>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</si>
  <si>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</si>
  <si>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</si>
  <si>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</si>
  <si>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</si>
  <si>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</si>
  <si>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</si>
  <si>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</si>
  <si>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</si>
  <si>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</si>
  <si>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</si>
  <si>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</si>
  <si>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</si>
  <si>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</si>
  <si>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</si>
  <si>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</si>
  <si>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</si>
  <si>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</si>
  <si>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</si>
  <si>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</si>
  <si>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</si>
  <si>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</si>
  <si>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</si>
  <si>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</si>
  <si>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</si>
  <si>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</si>
  <si>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</si>
  <si>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</si>
  <si>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</si>
  <si>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</si>
  <si>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</si>
  <si>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</si>
  <si>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</si>
  <si>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</si>
  <si>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</si>
  <si>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</si>
  <si>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</si>
  <si>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</si>
  <si>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</si>
  <si>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</si>
  <si>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</si>
  <si>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</si>
  <si>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</si>
  <si>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</si>
  <si>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</si>
  <si>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</si>
  <si>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</si>
  <si>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</si>
  <si>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</si>
  <si>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</si>
  <si>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</si>
  <si>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</si>
  <si>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</si>
  <si>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</si>
  <si>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</si>
  <si>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</si>
  <si>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</si>
  <si>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</si>
  <si>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</si>
  <si>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</si>
  <si>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</si>
  <si>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</si>
  <si>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</si>
  <si>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</si>
  <si>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</si>
  <si>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</si>
  <si>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</si>
  <si>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</si>
  <si>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</si>
  <si>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</si>
  <si>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</si>
  <si>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</si>
  <si>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</si>
  <si>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</si>
  <si>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</si>
  <si>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</si>
  <si>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</si>
  <si>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</si>
  <si>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</si>
  <si>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</si>
  <si>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</si>
  <si>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</si>
  <si>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</si>
  <si>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</si>
  <si>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</si>
  <si>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</si>
  <si>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</si>
  <si>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</si>
  <si>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</si>
  <si>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</si>
  <si>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</si>
  <si>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</si>
  <si>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</si>
  <si>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</si>
  <si>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</si>
  <si>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</si>
  <si>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</si>
  <si>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</si>
  <si>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</si>
  <si>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</si>
  <si>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</si>
  <si>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</si>
  <si>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</si>
  <si>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</si>
  <si>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</si>
  <si>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</si>
  <si>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</si>
  <si>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</si>
  <si>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</si>
  <si>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</si>
  <si>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</si>
  <si>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</si>
  <si>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</si>
  <si>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</si>
  <si>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</si>
  <si>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</si>
  <si>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</si>
  <si>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</si>
  <si>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</si>
  <si>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</si>
  <si>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</si>
  <si>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</si>
  <si>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</si>
  <si>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</si>
  <si>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</si>
  <si>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</si>
  <si>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</si>
  <si>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</si>
  <si>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</si>
  <si>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</si>
  <si>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</si>
  <si>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</si>
  <si>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</si>
  <si>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</si>
  <si>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</si>
  <si>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</si>
  <si>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</si>
  <si>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</si>
  <si>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</si>
  <si>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</si>
  <si>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</si>
  <si>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</si>
  <si>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</si>
  <si>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</si>
  <si>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</si>
  <si>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</si>
  <si>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</si>
  <si>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</si>
  <si>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</si>
  <si>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</si>
  <si>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</si>
  <si>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</si>
  <si>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</si>
  <si>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</si>
  <si>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</si>
  <si>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</si>
  <si>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</si>
  <si>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</si>
  <si>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</si>
  <si>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</si>
  <si>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</si>
  <si>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</si>
  <si>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</si>
  <si>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</si>
  <si>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</si>
  <si>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</si>
  <si>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</si>
  <si>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</si>
  <si>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</si>
  <si>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</si>
  <si>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</si>
  <si>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</si>
  <si>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</si>
  <si>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</si>
  <si>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</si>
  <si>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</si>
  <si>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</si>
  <si>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</si>
  <si>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</si>
  <si>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</si>
  <si>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</si>
  <si>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</si>
  <si>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</si>
  <si>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</si>
  <si>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</si>
  <si>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</si>
  <si>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</si>
  <si>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</si>
  <si>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</si>
  <si>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</si>
  <si>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</si>
  <si>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</si>
  <si>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</si>
  <si>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</si>
  <si>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</si>
  <si>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</si>
  <si>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</si>
  <si>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</si>
  <si>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</si>
  <si>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</si>
  <si>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</si>
  <si>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</si>
  <si>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</si>
  <si>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</si>
  <si>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</si>
  <si>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</si>
  <si>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</si>
  <si>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</si>
  <si>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</si>
  <si>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</si>
  <si>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</si>
  <si>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</si>
  <si>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</si>
  <si>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</si>
  <si>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</si>
  <si>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</si>
  <si>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</si>
  <si>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</si>
  <si>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</si>
  <si>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</si>
  <si>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</si>
  <si>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</si>
  <si>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</si>
  <si>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</si>
  <si>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</si>
  <si>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</si>
  <si>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</si>
  <si>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</si>
  <si>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</si>
  <si>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</si>
  <si>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</si>
  <si>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</si>
  <si>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</si>
  <si>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</si>
  <si>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</si>
  <si>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</si>
  <si>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</si>
  <si>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</si>
  <si>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</si>
  <si>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</si>
  <si>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</si>
  <si>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</si>
  <si>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</si>
  <si>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</si>
  <si>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</si>
  <si>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</si>
  <si>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</si>
  <si>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</si>
  <si>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</si>
  <si>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</si>
  <si>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</si>
  <si>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</si>
  <si>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</si>
  <si>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</si>
  <si>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</si>
  <si>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</si>
  <si>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</si>
  <si>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</si>
  <si>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</si>
  <si>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</si>
  <si>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</si>
  <si>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</si>
  <si>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</si>
  <si>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</si>
  <si>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</si>
  <si>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</si>
  <si>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</si>
  <si>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</si>
  <si>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</si>
  <si>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</si>
  <si>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</si>
  <si>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</si>
  <si>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</si>
  <si>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</si>
  <si>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</si>
  <si>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</si>
  <si>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</si>
  <si>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</si>
  <si>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</si>
  <si>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</si>
  <si>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</si>
  <si>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</si>
  <si>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</si>
  <si>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</si>
  <si>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</si>
  <si>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</si>
  <si>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</si>
  <si>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</si>
  <si>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</si>
  <si>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</si>
  <si>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</si>
  <si>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</si>
  <si>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</si>
  <si>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</si>
  <si>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</si>
  <si>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</si>
  <si>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</si>
  <si>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</si>
  <si>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</si>
  <si>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</si>
  <si>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</si>
  <si>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</si>
  <si>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</si>
  <si>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</si>
  <si>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</si>
  <si>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</si>
  <si>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</si>
  <si>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</si>
  <si>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</si>
  <si>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</si>
  <si>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</si>
  <si>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</si>
  <si>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</si>
  <si>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</si>
  <si>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</si>
  <si>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</si>
  <si>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</si>
  <si>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</si>
  <si>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</si>
  <si>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</si>
  <si>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</si>
  <si>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</si>
  <si>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</si>
  <si>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</si>
  <si>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</si>
  <si>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</si>
  <si>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</si>
  <si>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</si>
  <si>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</si>
  <si>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</si>
  <si>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</si>
  <si>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</si>
  <si>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</si>
  <si>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</si>
  <si>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</si>
  <si>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</si>
  <si>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</si>
  <si>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</si>
  <si>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</si>
  <si>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</si>
  <si>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</si>
  <si>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</si>
  <si>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</si>
  <si>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</si>
  <si>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</si>
  <si>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</si>
  <si>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</si>
  <si>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</si>
  <si>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</si>
  <si>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</si>
  <si>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</si>
  <si>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</si>
  <si>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</si>
  <si>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</si>
  <si>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</si>
  <si>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</si>
  <si>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</si>
  <si>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</si>
  <si>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</si>
  <si>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</si>
  <si>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</si>
  <si>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</si>
  <si>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</si>
  <si>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</si>
  <si>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</si>
  <si>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</si>
  <si>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</si>
  <si>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</si>
  <si>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</si>
  <si>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</si>
  <si>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</si>
  <si>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</si>
  <si>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</si>
  <si>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</si>
  <si>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</si>
  <si>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</si>
  <si>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</si>
  <si>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</si>
  <si>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</si>
  <si>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</si>
  <si>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</si>
  <si>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</si>
  <si>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</si>
  <si>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</si>
  <si>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</si>
  <si>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</si>
  <si>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</si>
  <si>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</si>
  <si>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</si>
  <si>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</si>
  <si>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</si>
  <si>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</si>
  <si>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</si>
  <si>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</si>
  <si>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</si>
  <si>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</si>
  <si>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</si>
  <si>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</si>
  <si>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</si>
  <si>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</si>
  <si>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</si>
  <si>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</si>
  <si>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</si>
  <si>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</si>
  <si>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</si>
  <si>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</si>
  <si>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</si>
  <si>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</si>
  <si>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</si>
  <si>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</si>
  <si>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</si>
  <si>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</si>
  <si>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</si>
  <si>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</si>
  <si>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</si>
  <si>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</si>
  <si>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</si>
  <si>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</si>
  <si>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</si>
  <si>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</si>
  <si>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</si>
  <si>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</si>
  <si>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</si>
  <si>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</si>
  <si>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</si>
  <si>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</si>
  <si>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</si>
  <si>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</si>
  <si>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</si>
  <si>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</si>
  <si>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</si>
  <si>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</si>
  <si>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</si>
  <si>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</si>
  <si>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</si>
  <si>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</si>
  <si>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</si>
  <si>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</si>
  <si>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</si>
  <si>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</si>
  <si>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</si>
  <si>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</si>
  <si>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</si>
  <si>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</si>
  <si>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</si>
  <si>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</si>
  <si>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</si>
  <si>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</si>
  <si>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</si>
  <si>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</si>
  <si>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</si>
  <si>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</si>
  <si>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</si>
  <si>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</si>
  <si>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</si>
  <si>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</si>
  <si>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</si>
  <si>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</si>
  <si>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</si>
  <si>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</si>
  <si>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</si>
  <si>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</si>
  <si>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</si>
  <si>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</si>
  <si>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</si>
  <si>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</si>
  <si>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</si>
  <si>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</si>
  <si>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</si>
  <si>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</si>
  <si>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</si>
  <si>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</si>
  <si>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</si>
  <si>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</si>
  <si>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</si>
  <si>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</si>
  <si>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</si>
  <si>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</si>
  <si>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</si>
  <si>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</si>
  <si>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</si>
  <si>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</si>
  <si>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</si>
  <si>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</si>
  <si>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</si>
  <si>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</si>
  <si>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</si>
  <si>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</si>
  <si>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</si>
  <si>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</si>
  <si>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</si>
  <si>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</si>
  <si>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</si>
  <si>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</si>
  <si>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</si>
  <si>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</si>
  <si>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</si>
  <si>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</si>
  <si>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</si>
  <si>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</si>
  <si>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</si>
  <si>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</si>
  <si>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</si>
  <si>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</si>
  <si>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</si>
  <si>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</si>
  <si>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</si>
  <si>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</si>
  <si>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</si>
  <si>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</si>
  <si>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</si>
  <si>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</si>
  <si>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</si>
  <si>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</si>
  <si>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</si>
  <si>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</si>
  <si>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</si>
  <si>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</si>
  <si>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</si>
  <si>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</si>
  <si>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</si>
  <si>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</si>
  <si>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</si>
  <si>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</si>
  <si>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</si>
  <si>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</si>
  <si>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</si>
  <si>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</si>
  <si>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</si>
  <si>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</si>
  <si>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</si>
  <si>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</si>
  <si>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</si>
  <si>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</si>
  <si>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</si>
  <si>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</si>
  <si>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</si>
  <si>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</si>
  <si>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</si>
  <si>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</si>
  <si>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</si>
  <si>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</si>
  <si>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</si>
  <si>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</si>
  <si>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</si>
  <si>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</si>
  <si>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</si>
  <si>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</si>
  <si>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</si>
  <si>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</si>
  <si>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</si>
  <si>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</si>
  <si>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</si>
  <si>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</si>
  <si>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</si>
  <si>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</si>
  <si>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</si>
  <si>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</si>
  <si>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</si>
  <si>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</si>
  <si>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</si>
  <si>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</si>
  <si>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</si>
  <si>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</si>
  <si>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</si>
  <si>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</si>
  <si>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</si>
  <si>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</si>
  <si>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</si>
  <si>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</si>
  <si>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</si>
  <si>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</si>
  <si>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</si>
  <si>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</si>
  <si>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</si>
  <si>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</si>
  <si>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</si>
  <si>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</si>
  <si>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</si>
  <si>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</si>
  <si>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</si>
  <si>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</si>
  <si>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</si>
  <si>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</si>
  <si>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</si>
  <si>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</si>
  <si>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</si>
  <si>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</si>
  <si>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</si>
  <si>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</si>
  <si>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</si>
  <si>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</si>
  <si>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</si>
  <si>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</si>
  <si>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</si>
  <si>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</si>
  <si>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</si>
  <si>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</si>
  <si>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</si>
  <si>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</si>
  <si>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</si>
  <si>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</si>
  <si>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</si>
  <si>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</si>
  <si>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</si>
  <si>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</si>
  <si>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</si>
  <si>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</si>
  <si>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</si>
  <si>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</si>
  <si>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</si>
  <si>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</si>
  <si>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</si>
  <si>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</si>
  <si>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</si>
  <si>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</si>
  <si>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</si>
  <si>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</si>
  <si>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</si>
  <si>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</si>
  <si>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</si>
  <si>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</si>
  <si>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</si>
  <si>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</si>
  <si>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</si>
  <si>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</si>
  <si>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</si>
  <si>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</si>
  <si>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</si>
  <si>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</si>
  <si>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</si>
  <si>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</si>
  <si>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</si>
  <si>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</si>
  <si>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</si>
  <si>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</si>
  <si>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</si>
  <si>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</si>
  <si>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</si>
  <si>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</si>
  <si>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</si>
  <si>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</si>
  <si>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</si>
  <si>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</si>
  <si>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</si>
  <si>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</si>
  <si>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</si>
  <si>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</si>
  <si>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</si>
  <si>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</si>
  <si>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</si>
  <si>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</si>
  <si>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</si>
  <si>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</si>
  <si>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</si>
  <si>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</si>
  <si>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</si>
  <si>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</si>
  <si>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</si>
  <si>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</si>
  <si>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</si>
  <si>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</si>
  <si>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</si>
  <si>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</si>
  <si>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</si>
  <si>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</si>
  <si>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</si>
  <si>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</si>
  <si>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</si>
  <si>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</si>
  <si>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</si>
  <si>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</si>
  <si>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</si>
  <si>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</si>
  <si>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</si>
  <si>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</si>
  <si>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</si>
  <si>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</si>
  <si>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</si>
  <si>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</si>
  <si>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</si>
  <si>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</si>
  <si>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</si>
  <si>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</si>
  <si>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</si>
  <si>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</si>
  <si>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</si>
  <si>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</si>
  <si>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</si>
  <si>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</si>
  <si>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</si>
  <si>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</si>
  <si>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</si>
  <si>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</si>
  <si>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</si>
  <si>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</si>
  <si>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</si>
  <si>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</si>
  <si>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</si>
  <si>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</si>
  <si>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</si>
  <si>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</si>
  <si>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</si>
  <si>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</si>
  <si>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</si>
  <si>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</si>
  <si>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</si>
  <si>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</si>
  <si>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</si>
  <si>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</si>
  <si>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</si>
  <si>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</si>
  <si>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</si>
  <si>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</si>
  <si>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</si>
  <si>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</si>
  <si>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</si>
  <si>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</si>
  <si>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</si>
  <si>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</si>
  <si>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</si>
  <si>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</si>
  <si>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</si>
  <si>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</si>
  <si>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</si>
  <si>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</si>
  <si>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</si>
  <si>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</si>
  <si>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</si>
  <si>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</si>
  <si>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</si>
  <si>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</si>
  <si>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</si>
  <si>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</si>
  <si>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</si>
  <si>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</si>
  <si>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</si>
  <si>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</si>
  <si>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</si>
  <si>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</si>
  <si>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</si>
  <si>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</si>
  <si>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</si>
  <si>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</si>
  <si>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</si>
  <si>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</si>
  <si>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</si>
  <si>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</si>
  <si>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</si>
  <si>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</si>
  <si>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</si>
  <si>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</si>
  <si>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</si>
  <si>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</si>
  <si>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</si>
  <si>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</si>
  <si>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</si>
  <si>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</si>
  <si>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</si>
  <si>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</si>
  <si>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</si>
  <si>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</si>
  <si>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</si>
  <si>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</si>
  <si>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</si>
  <si>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</si>
  <si>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</si>
  <si>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</si>
  <si>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</si>
  <si>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</si>
  <si>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</si>
  <si>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</si>
  <si>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</si>
  <si>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</si>
  <si>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</si>
  <si>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</si>
  <si>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</si>
  <si>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</si>
  <si>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</si>
  <si>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</si>
  <si>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</si>
  <si>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</si>
  <si>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</si>
  <si>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</si>
  <si>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</si>
  <si>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</si>
  <si>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</si>
  <si>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</si>
  <si>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</si>
  <si>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</si>
  <si>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</si>
  <si>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</si>
  <si>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</si>
  <si>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</si>
  <si>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</si>
  <si>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</si>
  <si>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</si>
  <si>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</si>
  <si>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</si>
  <si>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</si>
  <si>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</si>
  <si>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</si>
  <si>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</si>
  <si>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</si>
  <si>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</si>
  <si>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</si>
  <si>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</si>
  <si>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</si>
  <si>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</si>
  <si>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</si>
  <si>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</si>
  <si>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</si>
  <si>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</si>
  <si>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</si>
  <si>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</si>
  <si>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</si>
  <si>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</si>
  <si>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</si>
  <si>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</si>
  <si>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</si>
  <si>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</si>
  <si>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</si>
  <si>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</si>
  <si>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</si>
  <si>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</si>
  <si>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</si>
  <si>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</si>
  <si>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</si>
  <si>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</si>
  <si>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</si>
  <si>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</si>
  <si>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</si>
  <si>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</si>
  <si>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</si>
  <si>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</si>
  <si>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</si>
  <si>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</si>
  <si>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</si>
  <si>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</si>
  <si>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</si>
  <si>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</si>
  <si>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</si>
  <si>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</si>
  <si>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</si>
  <si>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</si>
  <si>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</si>
  <si>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</si>
  <si>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</si>
  <si>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</si>
  <si>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</si>
  <si>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</si>
  <si>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</si>
  <si>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</si>
  <si>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</si>
  <si>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</si>
  <si>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</si>
  <si>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</si>
  <si>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</si>
  <si>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</si>
  <si>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</si>
  <si>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</si>
  <si>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</si>
  <si>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</si>
  <si>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</si>
  <si>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</si>
  <si>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</si>
  <si>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</si>
  <si>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</si>
  <si>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</si>
  <si>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</si>
  <si>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</si>
  <si>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</si>
  <si>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</si>
  <si>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</si>
  <si>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</si>
  <si>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</si>
  <si>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</si>
  <si>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</si>
  <si>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</si>
  <si>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</si>
  <si>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</si>
  <si>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</si>
  <si>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</si>
  <si>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</si>
  <si>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</si>
  <si>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</si>
  <si>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</si>
  <si>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</si>
  <si>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</si>
  <si>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</si>
  <si>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</si>
  <si>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</si>
  <si>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</si>
  <si>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</si>
  <si>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</si>
  <si>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</si>
  <si>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</si>
  <si>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</si>
  <si>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</si>
  <si>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</si>
  <si>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</si>
  <si>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</si>
  <si>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</si>
  <si>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</si>
  <si>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</si>
  <si>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</si>
  <si>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</si>
  <si>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</si>
  <si>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</si>
  <si>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</si>
  <si>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</si>
  <si>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</si>
  <si>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</si>
  <si>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</si>
  <si>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</si>
  <si>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</si>
  <si>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</si>
  <si>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</si>
  <si>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</si>
  <si>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</si>
  <si>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</si>
  <si>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</si>
  <si>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</si>
  <si>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</si>
  <si>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</si>
  <si>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</si>
  <si>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</si>
  <si>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</si>
  <si>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</si>
  <si>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</si>
  <si>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</si>
  <si>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</si>
  <si>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</si>
  <si>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</si>
  <si>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</si>
  <si>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</si>
  <si>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</si>
  <si>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</si>
  <si>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</si>
  <si>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</si>
  <si>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</si>
  <si>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</si>
  <si>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</si>
  <si>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</si>
  <si>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</si>
  <si>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</si>
  <si>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</si>
  <si>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</si>
  <si>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</si>
  <si>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</si>
  <si>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</si>
  <si>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</si>
  <si>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</si>
  <si>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</si>
  <si>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</si>
  <si>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</si>
  <si>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</si>
  <si>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</si>
  <si>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</si>
  <si>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</si>
  <si>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</si>
  <si>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</si>
  <si>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</si>
  <si>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</si>
  <si>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</si>
  <si>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</si>
  <si>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</si>
  <si>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</si>
  <si>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</si>
  <si>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</si>
  <si>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</si>
  <si>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</si>
  <si>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</si>
  <si>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</si>
  <si>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</si>
  <si>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</si>
  <si>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</si>
  <si>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</si>
  <si>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</si>
  <si>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</si>
  <si>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</si>
  <si>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</si>
  <si>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</si>
  <si>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</si>
  <si>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</si>
  <si>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</si>
  <si>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</si>
  <si>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</si>
  <si>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</si>
  <si>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</si>
  <si>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</si>
  <si>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</si>
  <si>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</si>
  <si>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</si>
  <si>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</si>
  <si>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</si>
  <si>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</si>
  <si>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</si>
  <si>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</si>
  <si>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</si>
  <si>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</si>
  <si>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</si>
  <si>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</si>
  <si>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</si>
  <si>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</si>
  <si>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</si>
  <si>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</si>
  <si>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</si>
  <si>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</si>
  <si>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</si>
  <si>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</si>
  <si>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</si>
  <si>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</si>
  <si>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</si>
  <si>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</si>
  <si>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</si>
  <si>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</si>
  <si>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</si>
  <si>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</si>
  <si>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</si>
  <si>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</si>
  <si>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</si>
  <si>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</si>
  <si>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</si>
  <si>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</si>
  <si>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</si>
  <si>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</si>
  <si>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</si>
  <si>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</si>
  <si>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</si>
  <si>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</si>
  <si>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</si>
  <si>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</si>
  <si>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</si>
  <si>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</si>
  <si>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</si>
  <si>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</si>
  <si>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</si>
  <si>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</si>
  <si>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</si>
  <si>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</si>
  <si>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</si>
  <si>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</si>
  <si>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</si>
  <si>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</si>
  <si>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</si>
  <si>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</si>
  <si>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</si>
  <si>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</si>
  <si>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</si>
  <si>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</si>
  <si>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</si>
  <si>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</si>
  <si>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</si>
  <si>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</si>
  <si>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</si>
  <si>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</si>
  <si>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</si>
  <si>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</si>
  <si>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</si>
  <si>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</si>
  <si>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</si>
  <si>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</si>
  <si>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</si>
  <si>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</si>
  <si>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</si>
  <si>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</si>
  <si>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</si>
  <si>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</si>
  <si>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</si>
  <si>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</si>
  <si>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</si>
  <si>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</si>
  <si>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</si>
  <si>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</si>
  <si>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</si>
  <si>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</si>
  <si>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</si>
  <si>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</si>
  <si>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</si>
  <si>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</si>
  <si>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</si>
  <si>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</si>
  <si>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</si>
  <si>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</si>
  <si>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</si>
  <si>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</si>
  <si>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</si>
  <si>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</si>
  <si>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</si>
  <si>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</si>
  <si>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</si>
  <si>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</si>
  <si>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</si>
  <si>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</si>
  <si>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</si>
  <si>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</si>
  <si>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</si>
  <si>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</si>
  <si>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</si>
  <si>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</si>
  <si>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</si>
  <si>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</si>
  <si>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</si>
  <si>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</si>
  <si>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</si>
  <si>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</si>
  <si>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</si>
  <si>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</si>
  <si>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</si>
  <si>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</si>
  <si>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</si>
  <si>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</si>
  <si>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</si>
  <si>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</si>
  <si>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</si>
  <si>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</si>
  <si>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</si>
  <si>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</si>
  <si>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</si>
  <si>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</si>
  <si>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</si>
  <si>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</si>
  <si>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</si>
  <si>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</si>
  <si>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</si>
  <si>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</si>
  <si>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</si>
  <si>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</si>
  <si>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</si>
  <si>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</si>
  <si>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</si>
  <si>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</si>
  <si>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</si>
  <si>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</si>
  <si>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</si>
  <si>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</si>
  <si>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</si>
  <si>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</si>
  <si>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</si>
  <si>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</si>
  <si>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</si>
  <si>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</si>
  <si>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</si>
  <si>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</si>
  <si>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</si>
  <si>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</si>
  <si>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</si>
  <si>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</si>
  <si>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</si>
  <si>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</si>
  <si>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</si>
  <si>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</si>
  <si>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</si>
  <si>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</si>
  <si>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</si>
  <si>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</si>
  <si>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</si>
  <si>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</si>
  <si>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</si>
  <si>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</si>
  <si>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</si>
  <si>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</si>
  <si>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</si>
  <si>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</si>
  <si>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</si>
  <si>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</si>
  <si>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</si>
  <si>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</si>
  <si>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</si>
  <si>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</si>
  <si>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</si>
  <si>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</si>
  <si>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</si>
  <si>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</si>
  <si>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</si>
  <si>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</si>
  <si>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</si>
  <si>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</si>
  <si>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</si>
  <si>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</si>
  <si>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</si>
  <si>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</si>
  <si>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</si>
  <si>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</si>
  <si>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</si>
  <si>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</si>
  <si>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</si>
  <si>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</si>
  <si>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</si>
  <si>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</si>
  <si>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</si>
  <si>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</si>
  <si>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</si>
  <si>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</si>
  <si>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</si>
  <si>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</si>
  <si>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</si>
  <si>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</si>
  <si>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</si>
  <si>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</si>
  <si>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</si>
  <si>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</si>
  <si>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</si>
  <si>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</si>
  <si>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</si>
  <si>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</si>
  <si>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</si>
  <si>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</si>
  <si>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</si>
  <si>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</si>
  <si>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</si>
  <si>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</si>
  <si>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</si>
  <si>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</si>
  <si>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</si>
  <si>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</si>
  <si>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</si>
  <si>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</si>
  <si>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</si>
  <si>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</si>
  <si>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</si>
  <si>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</si>
  <si>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</si>
  <si>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</si>
  <si>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</si>
  <si>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</si>
  <si>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</si>
  <si>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</si>
  <si>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</si>
  <si>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</si>
  <si>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</si>
  <si>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</si>
  <si>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</si>
  <si>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</si>
  <si>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</si>
  <si>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</si>
  <si>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</si>
  <si>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</si>
  <si>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</si>
  <si>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</si>
  <si>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</si>
  <si>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</si>
  <si>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</si>
  <si>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</si>
  <si>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</si>
  <si>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</si>
  <si>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</si>
  <si>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</si>
  <si>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</si>
  <si>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</si>
  <si>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</si>
  <si>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</si>
  <si>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</si>
  <si>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</si>
  <si>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</si>
  <si>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</si>
  <si>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</si>
  <si>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</si>
  <si>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</si>
  <si>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</si>
  <si>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</si>
  <si>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</si>
  <si>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</si>
  <si>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</si>
  <si>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</si>
  <si>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</si>
  <si>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</si>
  <si>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</si>
  <si>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</si>
  <si>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</si>
  <si>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</si>
  <si>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</si>
  <si>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</si>
  <si>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</si>
  <si>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</si>
  <si>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</si>
  <si>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</si>
  <si>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</si>
  <si>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</si>
  <si>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</si>
  <si>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</si>
  <si>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</si>
  <si>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</si>
  <si>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</si>
  <si>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</si>
  <si>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</si>
  <si>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</si>
  <si>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</si>
  <si>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</si>
  <si>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</si>
  <si>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</si>
  <si>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</si>
  <si>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</si>
  <si>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</si>
  <si>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</si>
  <si>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</si>
  <si>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</si>
  <si>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</si>
  <si>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</si>
  <si>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</si>
  <si>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</si>
  <si>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</si>
  <si>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</si>
  <si>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</si>
  <si>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</si>
  <si>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</si>
  <si>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</si>
  <si>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</si>
  <si>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</si>
  <si>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</si>
  <si>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</si>
  <si>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</si>
  <si>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</si>
  <si>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</si>
  <si>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</si>
  <si>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</si>
  <si>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</si>
  <si>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</si>
  <si>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</si>
  <si>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</si>
  <si>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</si>
  <si>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</si>
  <si>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</si>
  <si>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</si>
  <si>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</si>
  <si>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</si>
  <si>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</si>
  <si>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</si>
  <si>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</si>
  <si>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</si>
  <si>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</si>
  <si>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</si>
  <si>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</si>
  <si>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</si>
  <si>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</si>
  <si>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</si>
  <si>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</si>
  <si>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</si>
  <si>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</si>
  <si>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</si>
  <si>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</si>
  <si>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</si>
  <si>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</si>
  <si>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</si>
  <si>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</si>
  <si>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</si>
  <si>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</si>
  <si>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</si>
  <si>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</si>
  <si>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</si>
  <si>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</si>
  <si>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</si>
  <si>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</si>
  <si>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</si>
  <si>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</si>
  <si>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</si>
  <si>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</si>
  <si>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</si>
  <si>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</si>
  <si>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</si>
  <si>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</si>
  <si>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</si>
  <si>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</si>
  <si>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</si>
  <si>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</si>
  <si>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</si>
  <si>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</si>
  <si>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</si>
  <si>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</si>
  <si>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</si>
  <si>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</si>
  <si>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</si>
  <si>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</si>
  <si>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</si>
  <si>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</si>
  <si>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</si>
  <si>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</si>
  <si>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</si>
  <si>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</si>
  <si>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</si>
  <si>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</si>
  <si>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</si>
  <si>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</si>
  <si>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</si>
  <si>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</si>
  <si>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</si>
  <si>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</si>
  <si>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</si>
  <si>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</si>
  <si>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</si>
  <si>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</si>
  <si>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</si>
  <si>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</si>
  <si>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</si>
  <si>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</si>
  <si>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</si>
  <si>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</si>
  <si>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</si>
  <si>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</si>
  <si>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</si>
  <si>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</si>
  <si>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</si>
  <si>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</si>
  <si>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</si>
  <si>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</si>
  <si>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</si>
  <si>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</si>
  <si>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</si>
  <si>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</si>
  <si>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</si>
  <si>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</si>
  <si>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</si>
  <si>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</si>
  <si>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</si>
  <si>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</si>
  <si>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</si>
  <si>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</si>
  <si>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</si>
  <si>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</si>
  <si>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</si>
  <si>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</si>
  <si>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</si>
  <si>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</si>
  <si>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</si>
  <si>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</si>
  <si>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</si>
  <si>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</si>
  <si>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</si>
  <si>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</si>
  <si>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</si>
  <si>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</si>
  <si>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</si>
  <si>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</si>
  <si>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</si>
  <si>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</si>
  <si>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</si>
  <si>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</si>
  <si>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</si>
  <si>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</si>
  <si>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</si>
  <si>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</si>
  <si>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</si>
  <si>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</si>
  <si>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</si>
  <si>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</si>
  <si>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</si>
  <si>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</si>
  <si>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</si>
  <si>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</si>
  <si>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</si>
  <si>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</si>
  <si>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</si>
  <si>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</si>
  <si>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</si>
  <si>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</si>
  <si>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</si>
  <si>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</si>
  <si>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</si>
  <si>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</si>
  <si>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</si>
  <si>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</si>
  <si>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</si>
  <si>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</si>
  <si>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</si>
  <si>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</si>
  <si>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</si>
  <si>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</si>
  <si>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</si>
  <si>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</si>
  <si>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</si>
  <si>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</si>
  <si>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</si>
  <si>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</si>
  <si>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</si>
  <si>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</si>
  <si>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</si>
  <si>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</si>
  <si>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</si>
  <si>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</si>
  <si>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</si>
  <si>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</si>
  <si>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</si>
  <si>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</si>
  <si>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</si>
  <si>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</si>
  <si>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</si>
  <si>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</si>
  <si>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</si>
  <si>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</si>
  <si>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</si>
  <si>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</si>
  <si>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</si>
  <si>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</si>
  <si>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</si>
  <si>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</si>
  <si>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</si>
  <si>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</si>
  <si>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</si>
  <si>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</si>
  <si>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</si>
  <si>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</si>
  <si>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</si>
  <si>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</si>
  <si>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</si>
  <si>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</si>
  <si>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</si>
  <si>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</si>
  <si>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</si>
  <si>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</si>
  <si>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</si>
  <si>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</si>
  <si>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</si>
  <si>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</si>
  <si>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</si>
  <si>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</si>
  <si>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</si>
  <si>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</si>
  <si>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</si>
  <si>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</si>
  <si>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</si>
  <si>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</si>
  <si>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</si>
  <si>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</si>
  <si>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</si>
  <si>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</si>
  <si>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</si>
  <si>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</si>
  <si>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</si>
  <si>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</si>
  <si>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</si>
  <si>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</si>
  <si>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</si>
  <si>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</si>
  <si>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</si>
  <si>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</si>
  <si>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</si>
  <si>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</si>
  <si>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</si>
  <si>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</si>
  <si>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</si>
  <si>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</si>
  <si>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</si>
  <si>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</si>
  <si>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</si>
  <si>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</si>
  <si>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</si>
  <si>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</si>
  <si>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</si>
  <si>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</si>
  <si>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</si>
  <si>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</si>
  <si>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</si>
  <si>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</si>
  <si>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</si>
  <si>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</si>
  <si>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</si>
  <si>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</si>
  <si>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</si>
  <si>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</si>
  <si>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</si>
  <si>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</si>
  <si>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</si>
  <si>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</si>
  <si>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</si>
  <si>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</si>
  <si>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</si>
  <si>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</si>
  <si>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</si>
  <si>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</si>
  <si>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</si>
  <si>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</si>
  <si>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</si>
  <si>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</si>
  <si>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</si>
  <si>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</si>
  <si>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</si>
  <si>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</si>
  <si>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</si>
  <si>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</si>
  <si>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</si>
  <si>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</si>
  <si>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</si>
  <si>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</si>
  <si>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</si>
  <si>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</si>
  <si>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</si>
  <si>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</si>
  <si>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</si>
  <si>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</si>
  <si>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</si>
  <si>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</si>
  <si>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</si>
  <si>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</si>
  <si>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</si>
  <si>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</si>
  <si>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</si>
  <si>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</si>
  <si>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</si>
  <si>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</si>
  <si>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</si>
  <si>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</si>
  <si>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</si>
  <si>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</si>
  <si>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</si>
  <si>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</si>
  <si>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</si>
  <si>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</si>
  <si>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</si>
  <si>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</si>
  <si>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</si>
  <si>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</si>
  <si>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</si>
  <si>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</si>
  <si>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</si>
  <si>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</si>
  <si>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</si>
  <si>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</si>
  <si>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</si>
  <si>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</si>
  <si>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</si>
  <si>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</si>
  <si>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</si>
  <si>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</si>
  <si>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</si>
  <si>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</si>
  <si>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</si>
  <si>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</si>
  <si>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</si>
  <si>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</si>
  <si>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</si>
  <si>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</si>
  <si>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</si>
  <si>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</si>
  <si>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</si>
  <si>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</si>
  <si>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</si>
  <si>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</si>
  <si>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</si>
  <si>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</si>
  <si>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</si>
  <si>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</si>
  <si>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</si>
  <si>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</si>
  <si>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</si>
  <si>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</si>
  <si>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</si>
  <si>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</si>
  <si>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</si>
  <si>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</si>
  <si>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</si>
  <si>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</si>
  <si>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</si>
  <si>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</si>
  <si>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</si>
  <si>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</si>
  <si>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</si>
  <si>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</si>
  <si>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</si>
  <si>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</si>
  <si>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</si>
  <si>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</si>
  <si>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</si>
  <si>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</si>
  <si>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</si>
  <si>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</si>
  <si>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</si>
  <si>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</si>
  <si>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</si>
  <si>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</si>
  <si>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</si>
  <si>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</si>
  <si>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</si>
  <si>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</si>
  <si>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</si>
  <si>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</si>
  <si>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</si>
  <si>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</si>
  <si>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</si>
  <si>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</si>
  <si>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</si>
  <si>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</si>
  <si>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</si>
  <si>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</si>
  <si>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</si>
  <si>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</si>
  <si>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</si>
  <si>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</si>
  <si>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</si>
  <si>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</si>
  <si>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</si>
  <si>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</si>
  <si>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</si>
  <si>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</si>
  <si>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</si>
  <si>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</si>
  <si>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</si>
  <si>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</si>
  <si>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</si>
  <si>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</si>
  <si>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</si>
  <si>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</si>
  <si>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</si>
  <si>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</si>
  <si>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</si>
  <si>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</si>
  <si>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</si>
  <si>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</si>
  <si>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</si>
  <si>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</si>
  <si>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</si>
  <si>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</si>
  <si>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</si>
  <si>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</si>
  <si>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</si>
  <si>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</si>
  <si>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</si>
  <si>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</si>
  <si>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</si>
  <si>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</si>
  <si>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</si>
  <si>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</si>
  <si>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</si>
  <si>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</si>
  <si>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</si>
  <si>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</si>
  <si>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</si>
  <si>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</si>
  <si>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</si>
  <si>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</si>
  <si>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</si>
  <si>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</si>
  <si>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</si>
  <si>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</si>
  <si>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</si>
  <si>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</si>
  <si>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</si>
  <si>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</si>
  <si>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</si>
  <si>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</si>
  <si>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</si>
  <si>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</si>
  <si>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</si>
  <si>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</si>
  <si>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</si>
  <si>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</si>
  <si>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</si>
  <si>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</si>
  <si>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</si>
  <si>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</si>
  <si>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</si>
  <si>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</si>
  <si>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</si>
  <si>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</si>
  <si>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</si>
  <si>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</si>
  <si>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</si>
  <si>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</si>
  <si>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</si>
  <si>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</si>
  <si>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</si>
  <si>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</si>
  <si>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</si>
  <si>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</si>
  <si>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</si>
  <si>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</si>
  <si>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</si>
  <si>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</si>
  <si>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</si>
  <si>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</si>
  <si>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</si>
  <si>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</si>
  <si>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</si>
  <si>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</si>
  <si>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</si>
  <si>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</si>
  <si>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</si>
  <si>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</si>
  <si>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</si>
  <si>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</si>
  <si>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</si>
  <si>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</si>
  <si>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</si>
  <si>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</si>
  <si>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</si>
  <si>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</si>
  <si>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</si>
  <si>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</si>
  <si>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</si>
  <si>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</si>
  <si>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</si>
  <si>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</si>
  <si>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</si>
  <si>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</si>
  <si>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</si>
  <si>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</si>
  <si>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</si>
  <si>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</si>
  <si>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</si>
  <si>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</si>
  <si>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</si>
  <si>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</si>
  <si>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</si>
  <si>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</si>
  <si>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</si>
  <si>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</si>
  <si>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</si>
  <si>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</si>
  <si>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</si>
  <si>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</si>
  <si>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</si>
  <si>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</si>
  <si>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</si>
  <si>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</si>
  <si>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</si>
  <si>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</si>
  <si>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</si>
  <si>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</si>
  <si>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</si>
  <si>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</si>
  <si>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</si>
  <si>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</si>
  <si>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</si>
  <si>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</si>
  <si>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</si>
  <si>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</si>
  <si>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</si>
  <si>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</si>
  <si>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</si>
  <si>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</si>
  <si>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</si>
  <si>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</si>
  <si>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</si>
  <si>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</si>
  <si>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</si>
  <si>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</si>
  <si>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</si>
  <si>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</si>
  <si>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</si>
  <si>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</si>
  <si>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</si>
  <si>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</si>
  <si>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</si>
  <si>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</si>
  <si>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</si>
  <si>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</si>
  <si>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</si>
  <si>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</si>
  <si>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</si>
  <si>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</si>
  <si>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</si>
  <si>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</si>
  <si>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</si>
  <si>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</si>
  <si>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</si>
  <si>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</si>
  <si>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</si>
  <si>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</si>
  <si>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</si>
  <si>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</si>
  <si>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</si>
  <si>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</si>
  <si>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</si>
  <si>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</si>
  <si>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</si>
  <si>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</si>
  <si>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</si>
  <si>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</si>
  <si>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</si>
  <si>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</si>
  <si>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</si>
  <si>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</si>
  <si>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</si>
  <si>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</si>
  <si>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</si>
  <si>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</si>
  <si>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</si>
  <si>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</si>
  <si>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</si>
  <si>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</si>
  <si>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</si>
  <si>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</si>
  <si>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</si>
  <si>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</si>
  <si>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</si>
  <si>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</si>
  <si>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</si>
  <si>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</si>
  <si>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</si>
  <si>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</si>
  <si>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</si>
  <si>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</si>
  <si>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</si>
  <si>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</si>
  <si>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</si>
  <si>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</si>
  <si>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</si>
  <si>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</si>
  <si>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</si>
  <si>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</si>
  <si>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</si>
  <si>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</si>
  <si>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</si>
  <si>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</si>
  <si>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</si>
  <si>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</si>
  <si>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</si>
  <si>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</si>
  <si>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</si>
  <si>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</si>
  <si>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</si>
  <si>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</si>
  <si>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</si>
  <si>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</si>
  <si>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</si>
  <si>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</si>
  <si>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</si>
  <si>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</si>
  <si>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</si>
  <si>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</si>
  <si>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</si>
  <si>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</si>
  <si>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</si>
  <si>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</si>
  <si>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</si>
  <si>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</si>
  <si>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</si>
  <si>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</si>
  <si>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</si>
  <si>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</si>
  <si>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</si>
  <si>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</si>
  <si>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</si>
  <si>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</si>
  <si>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</si>
  <si>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</si>
  <si>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</si>
  <si>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</si>
  <si>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</si>
  <si>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</si>
  <si>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</si>
  <si>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</si>
  <si>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</si>
  <si>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</si>
  <si>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</si>
  <si>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</si>
  <si>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</si>
  <si>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</si>
  <si>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</si>
  <si>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</si>
  <si>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</si>
  <si>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</si>
  <si>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</si>
  <si>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</si>
  <si>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</si>
  <si>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</si>
  <si>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</si>
  <si>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</si>
  <si>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</si>
  <si>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</si>
  <si>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</si>
  <si>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</si>
  <si>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</si>
  <si>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</si>
  <si>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</si>
  <si>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</si>
  <si>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</si>
  <si>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</si>
  <si>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</si>
  <si>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</si>
  <si>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</si>
  <si>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</si>
  <si>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</si>
  <si>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</si>
  <si>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</si>
  <si>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</si>
  <si>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</si>
  <si>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</si>
  <si>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</si>
  <si>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</si>
  <si>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</si>
  <si>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</si>
  <si>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</si>
  <si>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</si>
  <si>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</si>
  <si>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</si>
  <si>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</si>
  <si>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</si>
  <si>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</si>
  <si>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</si>
  <si>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</si>
  <si>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</si>
  <si>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</si>
  <si>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</si>
  <si>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</si>
  <si>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</si>
  <si>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</si>
  <si>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</si>
  <si>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</si>
  <si>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</si>
  <si>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</si>
  <si>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</si>
  <si>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</si>
  <si>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</si>
  <si>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</si>
  <si>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</si>
  <si>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</si>
  <si>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</si>
  <si>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</si>
  <si>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</si>
  <si>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</si>
  <si>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</si>
  <si>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</si>
  <si>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</si>
  <si>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</si>
  <si>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</si>
  <si>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</si>
  <si>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</si>
  <si>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</si>
  <si>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</si>
  <si>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</si>
  <si>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</si>
  <si>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</si>
  <si>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</si>
  <si>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</si>
  <si>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</si>
  <si>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</si>
  <si>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</si>
  <si>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</si>
  <si>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</si>
  <si>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</si>
  <si>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</si>
  <si>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</si>
  <si>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</si>
  <si>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</si>
  <si>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</si>
  <si>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</si>
  <si>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</si>
  <si>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</si>
  <si>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</si>
  <si>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</si>
  <si>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</si>
  <si>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</si>
  <si>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</si>
  <si>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</si>
  <si>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</si>
  <si>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</si>
  <si>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</si>
  <si>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</si>
  <si>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</si>
  <si>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</si>
  <si>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</si>
  <si>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</si>
  <si>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</si>
  <si>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</si>
  <si>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</si>
  <si>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</si>
  <si>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</si>
  <si>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</si>
  <si>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</si>
  <si>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</si>
  <si>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</si>
  <si>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</si>
  <si>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</si>
  <si>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</si>
  <si>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</si>
  <si>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</si>
  <si>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</si>
  <si>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</si>
  <si>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</si>
  <si>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</si>
  <si>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</si>
  <si>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</si>
  <si>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</si>
  <si>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</si>
  <si>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</si>
  <si>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</si>
  <si>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</si>
  <si>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</si>
  <si>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</si>
  <si>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</si>
  <si>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</si>
  <si>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</si>
  <si>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</si>
  <si>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</si>
  <si>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</si>
  <si>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</si>
  <si>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</si>
  <si>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</si>
  <si>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</si>
  <si>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</si>
  <si>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</si>
  <si>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</si>
  <si>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</si>
  <si>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</si>
  <si>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</si>
  <si>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</si>
  <si>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</si>
  <si>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</si>
  <si>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</si>
  <si>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</si>
  <si>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</si>
  <si>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</si>
  <si>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</si>
  <si>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</si>
  <si>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</si>
  <si>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</si>
  <si>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</si>
  <si>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</si>
  <si>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</si>
  <si>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</si>
  <si>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</si>
  <si>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</si>
  <si>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</si>
  <si>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</si>
  <si>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</si>
  <si>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</si>
  <si>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</si>
  <si>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</si>
  <si>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</si>
  <si>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</si>
  <si>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</si>
  <si>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</si>
  <si>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</si>
  <si>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</si>
  <si>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</si>
  <si>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</si>
  <si>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</si>
  <si>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</si>
  <si>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</si>
  <si>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</si>
  <si>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</si>
  <si>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</si>
  <si>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</si>
  <si>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</si>
  <si>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</si>
  <si>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</si>
  <si>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</si>
  <si>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</si>
  <si>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</si>
  <si>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</si>
  <si>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</si>
  <si>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</si>
  <si>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</si>
  <si>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</si>
  <si>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</si>
  <si>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</si>
  <si>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</si>
  <si>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</si>
  <si>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</si>
  <si>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</si>
  <si>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</si>
  <si>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</si>
  <si>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</si>
  <si>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</si>
  <si>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</si>
  <si>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</si>
  <si>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</si>
  <si>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</si>
  <si>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</si>
  <si>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</si>
  <si>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</si>
  <si>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</si>
  <si>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</si>
  <si>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</si>
  <si>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</si>
  <si>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</si>
  <si>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</si>
  <si>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</si>
  <si>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</si>
  <si>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</si>
  <si>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</si>
  <si>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</si>
  <si>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</si>
  <si>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</si>
  <si>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</si>
  <si>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</si>
  <si>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</si>
  <si>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</si>
  <si>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</si>
  <si>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</si>
  <si>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</si>
  <si>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</si>
  <si>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</si>
  <si>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</si>
  <si>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</si>
  <si>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</si>
  <si>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</si>
  <si>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</si>
  <si>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</si>
  <si>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</si>
  <si>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</si>
  <si>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</si>
  <si>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</si>
  <si>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</si>
  <si>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</si>
  <si>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</si>
  <si>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</si>
  <si>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</si>
  <si>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</si>
  <si>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</si>
  <si>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</si>
  <si>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</si>
  <si>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</si>
  <si>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</si>
  <si>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</si>
  <si>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</si>
  <si>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</si>
  <si>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</si>
  <si>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</si>
  <si>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</si>
  <si>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</si>
  <si>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</si>
  <si>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</si>
  <si>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</si>
  <si>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</si>
  <si>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</si>
  <si>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</si>
  <si>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</si>
  <si>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</si>
  <si>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</si>
  <si>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</si>
  <si>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</si>
  <si>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</si>
  <si>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</si>
  <si>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</si>
  <si>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</si>
  <si>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</si>
  <si>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</si>
  <si>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</si>
  <si>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</si>
  <si>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</si>
  <si>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</si>
  <si>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</si>
  <si>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</si>
  <si>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</si>
  <si>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</si>
  <si>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</si>
  <si>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</si>
  <si>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</si>
  <si>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</si>
  <si>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</si>
  <si>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</si>
  <si>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</si>
  <si>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</si>
  <si>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</si>
  <si>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</si>
  <si>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</si>
  <si>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</si>
  <si>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</si>
  <si>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</si>
  <si>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</si>
  <si>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</si>
  <si>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</si>
  <si>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</si>
  <si>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</si>
  <si>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</si>
  <si>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</si>
  <si>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</si>
  <si>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</si>
  <si>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</si>
  <si>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</si>
  <si>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</si>
  <si>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</si>
  <si>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</si>
  <si>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</si>
  <si>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</si>
  <si>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</si>
  <si>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</si>
  <si>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</si>
  <si>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</si>
  <si>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</si>
  <si>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</si>
  <si>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</si>
  <si>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</si>
  <si>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</si>
  <si>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</si>
  <si>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</si>
  <si>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</si>
  <si>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</si>
  <si>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</si>
  <si>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</si>
  <si>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</si>
  <si>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</si>
  <si>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</si>
  <si>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</si>
  <si>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</si>
  <si>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</si>
  <si>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</si>
  <si>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</si>
  <si>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</si>
  <si>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</si>
  <si>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</si>
  <si>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</si>
  <si>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</si>
  <si>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</si>
  <si>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</si>
  <si>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</si>
  <si>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</si>
  <si>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</si>
  <si>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</si>
  <si>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</si>
  <si>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</si>
  <si>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</si>
  <si>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</si>
  <si>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</si>
  <si>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</si>
  <si>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</si>
  <si>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</si>
  <si>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</si>
  <si>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</si>
  <si>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</si>
  <si>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</si>
  <si>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</si>
  <si>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</si>
  <si>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</si>
  <si>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</si>
  <si>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</si>
  <si>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</si>
  <si>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</si>
  <si>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</si>
  <si>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</si>
  <si>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</si>
  <si>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</si>
  <si>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</si>
  <si>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</si>
  <si>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</si>
  <si>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</si>
  <si>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</si>
  <si>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</si>
  <si>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</si>
  <si>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</si>
  <si>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</si>
  <si>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</si>
  <si>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</si>
  <si>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</si>
  <si>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</si>
  <si>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</si>
  <si>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</si>
  <si>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</si>
  <si>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</si>
  <si>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</si>
  <si>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</si>
  <si>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</si>
  <si>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</si>
  <si>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</si>
  <si>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</si>
  <si>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</si>
  <si>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</si>
  <si>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</si>
  <si>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</si>
  <si>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</si>
  <si>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</si>
  <si>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</si>
  <si>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</si>
  <si>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</si>
  <si>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</si>
  <si>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</si>
  <si>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</si>
  <si>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</si>
  <si>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</si>
  <si>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</si>
  <si>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</si>
  <si>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</si>
  <si>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</si>
  <si>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</si>
  <si>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</si>
  <si>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</si>
  <si>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</si>
  <si>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</si>
  <si>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</si>
  <si>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</si>
  <si>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</si>
  <si>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</si>
  <si>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</si>
  <si>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</si>
  <si>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</si>
  <si>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</si>
  <si>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</si>
  <si>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</si>
  <si>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</si>
  <si>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</si>
  <si>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</si>
  <si>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</si>
  <si>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</si>
  <si>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</si>
  <si>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</si>
  <si>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</si>
  <si>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</si>
  <si>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</si>
  <si>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</si>
  <si>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</si>
  <si>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</si>
  <si>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</si>
  <si>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</si>
  <si>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</si>
  <si>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</si>
  <si>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</si>
  <si>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</si>
  <si>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</si>
  <si>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</si>
  <si>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</si>
  <si>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</si>
  <si>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</si>
  <si>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</si>
  <si>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</si>
  <si>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</si>
  <si>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</si>
  <si>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</si>
  <si>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</si>
  <si>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</si>
  <si>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</si>
  <si>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</si>
  <si>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</si>
  <si>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</si>
  <si>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</si>
  <si>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</si>
  <si>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</si>
  <si>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</si>
  <si>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</si>
  <si>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</si>
  <si>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</si>
  <si>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</si>
  <si>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</si>
  <si>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</si>
  <si>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</si>
  <si>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</si>
  <si>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</si>
  <si>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</si>
  <si>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</si>
  <si>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</si>
  <si>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</si>
  <si>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</si>
  <si>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</si>
  <si>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</si>
  <si>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</si>
  <si>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</si>
  <si>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</si>
  <si>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</si>
  <si>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</si>
  <si>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</si>
  <si>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</si>
  <si>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</si>
  <si>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</si>
  <si>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</si>
  <si>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</si>
  <si>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</si>
  <si>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</si>
  <si>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</si>
  <si>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</si>
  <si>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</si>
  <si>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</si>
  <si>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</si>
  <si>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</si>
  <si>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</si>
  <si>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</si>
  <si>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</si>
  <si>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</si>
  <si>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</si>
  <si>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</si>
  <si>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</si>
  <si>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</si>
  <si>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</si>
  <si>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</si>
  <si>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</si>
  <si>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</si>
  <si>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</si>
  <si>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</si>
  <si>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</si>
  <si>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</si>
  <si>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</si>
  <si>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</si>
  <si>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</si>
  <si>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</si>
  <si>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</si>
  <si>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</si>
  <si>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</si>
  <si>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</si>
  <si>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</si>
  <si>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</si>
  <si>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</si>
  <si>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</si>
  <si>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</si>
  <si>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</si>
  <si>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</si>
  <si>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</si>
  <si>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</si>
  <si>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</si>
  <si>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</si>
  <si>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</si>
  <si>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</si>
  <si>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</si>
  <si>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</si>
  <si>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</si>
  <si>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</si>
  <si>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</si>
  <si>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</si>
  <si>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</si>
  <si>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</si>
  <si>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</si>
  <si>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</si>
  <si>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</si>
  <si>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</si>
  <si>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</si>
  <si>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</si>
  <si>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</si>
  <si>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</si>
  <si>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</si>
  <si>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</si>
  <si>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</si>
  <si>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</si>
  <si>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</si>
  <si>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</si>
  <si>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</si>
  <si>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</si>
  <si>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</si>
  <si>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</si>
  <si>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</si>
  <si>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</si>
  <si>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</si>
  <si>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</si>
  <si>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</si>
  <si>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</si>
  <si>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</si>
  <si>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</si>
  <si>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</si>
  <si>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</si>
  <si>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</si>
  <si>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</si>
  <si>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</si>
  <si>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</si>
  <si>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</si>
  <si>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</si>
  <si>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</si>
  <si>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</si>
  <si>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</si>
  <si>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</si>
  <si>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</si>
  <si>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</si>
  <si>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</si>
  <si>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</si>
  <si>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</si>
  <si>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</si>
  <si>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</si>
  <si>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</si>
  <si>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</si>
  <si>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</si>
  <si>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</si>
  <si>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</si>
  <si>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</si>
  <si>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</si>
  <si>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</si>
  <si>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</si>
  <si>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</si>
  <si>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</si>
  <si>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</si>
  <si>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</si>
  <si>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</si>
  <si>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</si>
  <si>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</si>
  <si>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</si>
  <si>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</si>
  <si>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</si>
  <si>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</si>
  <si>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</si>
  <si>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</si>
  <si>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</si>
  <si>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</si>
  <si>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</si>
  <si>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</si>
  <si>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</si>
  <si>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</si>
  <si>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</si>
  <si>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</si>
  <si>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</si>
  <si>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</si>
  <si>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</si>
  <si>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</si>
  <si>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</si>
  <si>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</si>
  <si>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</si>
  <si>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</si>
  <si>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</si>
  <si>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</si>
  <si>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</si>
  <si>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</si>
  <si>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</si>
  <si>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</si>
  <si>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</si>
  <si>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</si>
  <si>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</si>
  <si>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</si>
  <si>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</si>
  <si>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</si>
  <si>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</si>
  <si>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</si>
  <si>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</si>
  <si>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</si>
  <si>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</si>
  <si>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</si>
  <si>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</si>
  <si>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</si>
  <si>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</si>
  <si>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</si>
  <si>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</si>
  <si>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</si>
  <si>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</si>
  <si>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</si>
  <si>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</si>
  <si>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</si>
  <si>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</si>
  <si>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</si>
  <si>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</si>
  <si>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</si>
  <si>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</si>
  <si>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</si>
  <si>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</si>
  <si>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</si>
  <si>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</si>
  <si>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</si>
  <si>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</si>
  <si>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</si>
  <si>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</si>
  <si>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</si>
  <si>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</si>
  <si>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</si>
  <si>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</si>
  <si>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</si>
  <si>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</si>
  <si>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</si>
  <si>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</si>
  <si>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</si>
  <si>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</si>
  <si>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</si>
  <si>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</si>
  <si>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</si>
  <si>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</si>
  <si>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</si>
  <si>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</si>
  <si>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</si>
  <si>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</si>
  <si>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</si>
  <si>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</si>
  <si>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</si>
  <si>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</si>
  <si>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</si>
  <si>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</si>
  <si>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</si>
  <si>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</si>
  <si>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</si>
  <si>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</si>
  <si>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</si>
  <si>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</si>
  <si>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</si>
  <si>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</si>
  <si>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</si>
  <si>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</si>
  <si>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</si>
  <si>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</si>
  <si>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</si>
  <si>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</si>
  <si>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</si>
  <si>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</si>
  <si>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</si>
  <si>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</si>
  <si>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</si>
  <si>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</si>
  <si>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</si>
  <si>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</si>
  <si>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</si>
  <si>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</si>
  <si>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</si>
  <si>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</si>
  <si>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</si>
  <si>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</si>
  <si>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</si>
  <si>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</si>
  <si>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</si>
  <si>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</si>
  <si>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</si>
  <si>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</si>
  <si>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</si>
  <si>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</si>
  <si>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</si>
  <si>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</si>
  <si>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</si>
  <si>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</si>
  <si>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</si>
  <si>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</si>
  <si>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</si>
  <si>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</si>
  <si>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</si>
  <si>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</si>
  <si>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</si>
  <si>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</si>
  <si>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</si>
  <si>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</si>
  <si>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</si>
  <si>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</si>
  <si>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</si>
  <si>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</si>
  <si>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</si>
  <si>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</si>
  <si>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</si>
  <si>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</si>
  <si>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</si>
  <si>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</si>
  <si>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</si>
  <si>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</si>
  <si>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</si>
  <si>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</si>
  <si>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</si>
  <si>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</si>
  <si>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</si>
  <si>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</si>
  <si>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</si>
  <si>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</si>
  <si>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</si>
  <si>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</si>
  <si>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</si>
  <si>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</si>
  <si>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</si>
  <si>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</si>
  <si>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</si>
  <si>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</si>
  <si>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</si>
  <si>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</si>
  <si>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</si>
  <si>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</si>
  <si>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</si>
  <si>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</si>
  <si>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</si>
  <si>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</si>
  <si>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</si>
  <si>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</si>
  <si>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</si>
  <si>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</si>
  <si>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</si>
  <si>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</si>
  <si>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</si>
  <si>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</si>
  <si>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</si>
  <si>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</si>
  <si>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</si>
  <si>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</si>
  <si>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</si>
  <si>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</si>
  <si>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</si>
  <si>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</si>
  <si>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</si>
  <si>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</si>
  <si>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</si>
  <si>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</si>
  <si>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</si>
  <si>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</si>
  <si>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</si>
  <si>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</si>
  <si>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</si>
  <si>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</si>
  <si>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</si>
  <si>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</si>
  <si>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</si>
  <si>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</si>
  <si>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</si>
  <si>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</si>
  <si>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</si>
  <si>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</si>
  <si>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</si>
  <si>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</si>
  <si>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</si>
  <si>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</si>
  <si>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</si>
  <si>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</si>
  <si>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</si>
  <si>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</si>
  <si>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</si>
  <si>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</si>
  <si>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</si>
  <si>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</si>
  <si>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</si>
  <si>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</si>
  <si>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</si>
  <si>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</si>
  <si>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</si>
  <si>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</si>
  <si>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</si>
  <si>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</si>
  <si>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</si>
  <si>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</si>
  <si>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</si>
  <si>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</si>
  <si>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</si>
  <si>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</si>
  <si>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</si>
  <si>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</si>
  <si>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</si>
  <si>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</si>
  <si>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</si>
  <si>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</si>
  <si>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</si>
  <si>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</si>
  <si>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</si>
  <si>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</si>
  <si>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</si>
  <si>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</si>
  <si>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</si>
  <si>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</si>
  <si>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</si>
  <si>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</si>
  <si>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</si>
  <si>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</si>
  <si>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</si>
  <si>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</si>
  <si>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</si>
  <si>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</si>
  <si>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</si>
  <si>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</si>
  <si>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</si>
  <si>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</si>
  <si>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</si>
  <si>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</si>
  <si>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</si>
  <si>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</si>
  <si>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</si>
  <si>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</si>
  <si>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</si>
  <si>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</si>
  <si>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</si>
  <si>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</si>
  <si>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</si>
  <si>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</si>
  <si>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</si>
  <si>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</si>
  <si>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</si>
  <si>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</si>
  <si>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</si>
  <si>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</si>
  <si>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</si>
  <si>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</si>
  <si>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</si>
  <si>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</si>
  <si>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</si>
  <si>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</si>
  <si>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</si>
  <si>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</si>
  <si>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</si>
  <si>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</si>
  <si>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</si>
  <si>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</si>
  <si>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</si>
  <si>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</si>
  <si>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</si>
  <si>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</si>
  <si>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</si>
  <si>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</si>
  <si>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</si>
  <si>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</si>
  <si>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</si>
  <si>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</si>
  <si>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</si>
  <si>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</si>
  <si>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</si>
  <si>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</si>
  <si>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</si>
  <si>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</si>
  <si>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</si>
  <si>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</si>
  <si>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</si>
  <si>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</si>
  <si>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</si>
  <si>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</si>
  <si>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</si>
  <si>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</si>
  <si>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</si>
  <si>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</si>
  <si>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</si>
  <si>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</si>
  <si>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</si>
  <si>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</si>
  <si>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</si>
  <si>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</si>
  <si>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</si>
  <si>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</si>
  <si>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</si>
  <si>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</si>
  <si>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</si>
  <si>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</si>
  <si>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</si>
  <si>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</si>
  <si>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</si>
  <si>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</si>
  <si>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</si>
  <si>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</si>
  <si>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</si>
  <si>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</si>
  <si>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</si>
  <si>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</si>
  <si>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</si>
  <si>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</si>
  <si>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</si>
  <si>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</si>
  <si>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</si>
  <si>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</si>
  <si>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</si>
  <si>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</si>
  <si>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</si>
  <si>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</si>
  <si>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</si>
  <si>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</si>
  <si>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</si>
  <si>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</si>
  <si>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</si>
  <si>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</si>
  <si>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</si>
  <si>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</si>
  <si>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</si>
  <si>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</si>
  <si>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</si>
  <si>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</si>
  <si>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</si>
  <si>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</si>
  <si>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</si>
  <si>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</si>
  <si>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</si>
  <si>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</si>
  <si>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</si>
  <si>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</si>
  <si>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</si>
  <si>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</si>
  <si>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</si>
  <si>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</si>
  <si>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</si>
  <si>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</si>
  <si>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</si>
  <si>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</si>
  <si>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</si>
  <si>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</si>
  <si>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</si>
  <si>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</si>
  <si>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</si>
  <si>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</si>
  <si>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</si>
  <si>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</si>
  <si>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</si>
  <si>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</si>
  <si>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</si>
  <si>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</si>
  <si>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</si>
  <si>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</si>
  <si>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</si>
  <si>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</si>
  <si>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</si>
  <si>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</si>
  <si>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</si>
  <si>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</si>
  <si>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</si>
  <si>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</si>
  <si>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</si>
  <si>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</si>
  <si>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</si>
  <si>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</si>
  <si>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</si>
  <si>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</si>
  <si>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</si>
  <si>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</si>
  <si>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</si>
  <si>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</si>
  <si>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</si>
  <si>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</si>
  <si>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</si>
  <si>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</si>
  <si>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</si>
  <si>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</si>
  <si>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</si>
  <si>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</si>
  <si>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</si>
  <si>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</si>
  <si>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</si>
  <si>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</si>
  <si>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</si>
  <si>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</si>
  <si>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</si>
  <si>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</si>
  <si>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</si>
  <si>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</si>
  <si>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</si>
  <si>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</si>
  <si>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</si>
  <si>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</si>
  <si>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</si>
  <si>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</si>
  <si>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</si>
  <si>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</si>
  <si>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</si>
  <si>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</si>
  <si>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</si>
  <si>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</si>
  <si>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</si>
  <si>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</si>
  <si>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</si>
  <si>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</si>
  <si>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</si>
  <si>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</si>
  <si>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</si>
  <si>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</si>
  <si>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</si>
  <si>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</si>
  <si>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</si>
  <si>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</si>
  <si>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</si>
  <si>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</si>
  <si>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</si>
  <si>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</si>
  <si>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</si>
  <si>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</si>
  <si>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</si>
  <si>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</si>
  <si>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</si>
  <si>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</si>
  <si>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</si>
  <si>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</si>
  <si>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</si>
  <si>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</si>
  <si>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</si>
  <si>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</si>
  <si>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</si>
  <si>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</si>
  <si>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</si>
  <si>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</si>
  <si>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</si>
  <si>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</si>
  <si>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</si>
  <si>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</si>
  <si>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</si>
  <si>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</si>
  <si>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</si>
  <si>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</si>
  <si>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</si>
  <si>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</si>
  <si>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</si>
  <si>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</si>
  <si>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</si>
  <si>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</si>
  <si>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</si>
  <si>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</si>
  <si>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</si>
  <si>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</si>
  <si>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</si>
  <si>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</si>
  <si>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</si>
  <si>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</si>
  <si>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</si>
  <si>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</si>
  <si>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</si>
  <si>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</si>
  <si>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</si>
  <si>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</si>
  <si>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</si>
  <si>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</si>
  <si>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</si>
  <si>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</si>
  <si>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</si>
  <si>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</si>
  <si>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</si>
  <si>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</si>
  <si>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</si>
  <si>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</si>
  <si>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</si>
  <si>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</si>
  <si>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</si>
  <si>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</si>
  <si>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</si>
  <si>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</si>
  <si>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</si>
  <si>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</si>
  <si>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</si>
  <si>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</si>
  <si>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</si>
  <si>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</si>
  <si>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</si>
  <si>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</si>
  <si>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</si>
  <si>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</si>
  <si>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</si>
  <si>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</si>
  <si>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</si>
  <si>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</si>
  <si>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</si>
  <si>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</si>
  <si>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</si>
  <si>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</si>
  <si>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</si>
  <si>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</si>
  <si>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</si>
  <si>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</si>
  <si>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</si>
  <si>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</si>
  <si>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</si>
  <si>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</si>
  <si>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</si>
  <si>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</si>
  <si>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</si>
  <si>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</si>
  <si>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</si>
  <si>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</si>
  <si>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</si>
  <si>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</si>
  <si>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</si>
  <si>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</si>
  <si>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</si>
  <si>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</si>
  <si>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</si>
  <si>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</si>
  <si>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</si>
  <si>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</si>
  <si>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</si>
  <si>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</si>
  <si>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</si>
  <si>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</si>
  <si>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</si>
  <si>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</si>
  <si>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</si>
  <si>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</si>
  <si>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</si>
  <si>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</si>
  <si>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</si>
  <si>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</si>
  <si>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</si>
  <si>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</si>
  <si>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</si>
  <si>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</si>
  <si>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</si>
  <si>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</si>
  <si>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</si>
  <si>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</si>
  <si>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</si>
  <si>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</si>
  <si>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</si>
  <si>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</si>
  <si>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</si>
  <si>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</si>
  <si>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</si>
  <si>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</si>
  <si>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</si>
  <si>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</si>
  <si>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</si>
  <si>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</si>
  <si>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</si>
  <si>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</si>
  <si>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</si>
  <si>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</si>
  <si>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</si>
  <si>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</si>
  <si>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</si>
  <si>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</si>
  <si>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</si>
  <si>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</si>
  <si>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</si>
  <si>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</si>
  <si>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</si>
  <si>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</si>
  <si>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</si>
  <si>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</si>
  <si>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</si>
  <si>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</si>
  <si>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</si>
  <si>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</si>
  <si>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</si>
  <si>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</si>
  <si>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</si>
  <si>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</si>
  <si>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</si>
  <si>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</si>
  <si>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</si>
  <si>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</si>
  <si>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</si>
  <si>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</si>
  <si>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</si>
  <si>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</si>
  <si>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</si>
  <si>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</si>
  <si>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</si>
  <si>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</si>
  <si>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</si>
  <si>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</si>
  <si>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</si>
  <si>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</si>
  <si>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</si>
  <si>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</si>
  <si>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</si>
  <si>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</si>
  <si>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</si>
  <si>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</si>
  <si>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</si>
  <si>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</si>
  <si>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</si>
  <si>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</si>
  <si>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</si>
  <si>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</si>
  <si>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</si>
  <si>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</si>
  <si>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</si>
  <si>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</si>
  <si>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</si>
  <si>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</si>
  <si>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</si>
  <si>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</si>
  <si>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</si>
  <si>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</si>
  <si>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</si>
  <si>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</si>
  <si>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</si>
  <si>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</si>
  <si>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</si>
  <si>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</si>
  <si>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</si>
  <si>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</si>
  <si>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</si>
  <si>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</si>
  <si>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</si>
  <si>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</si>
  <si>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</si>
  <si>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</si>
  <si>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</si>
  <si>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</si>
  <si>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</si>
  <si>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</si>
  <si>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</si>
  <si>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</si>
  <si>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</si>
  <si>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</si>
  <si>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</si>
  <si>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</si>
  <si>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</si>
  <si>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</si>
  <si>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</si>
  <si>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</si>
  <si>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</si>
  <si>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</si>
  <si>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</si>
  <si>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</si>
  <si>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</si>
  <si>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</si>
  <si>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</si>
  <si>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</si>
  <si>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</si>
  <si>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</si>
  <si>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</si>
  <si>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</si>
  <si>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</si>
  <si>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</si>
  <si>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</si>
  <si>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</si>
  <si>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</si>
  <si>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</si>
  <si>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</si>
  <si>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</si>
  <si>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</si>
  <si>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</si>
  <si>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</si>
  <si>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</si>
  <si>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</si>
  <si>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</si>
  <si>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</si>
  <si>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</si>
  <si>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</si>
  <si>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</si>
  <si>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</si>
  <si>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</si>
  <si>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</si>
  <si>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</si>
  <si>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</si>
  <si>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</si>
  <si>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</si>
  <si>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</si>
  <si>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</si>
  <si>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</si>
  <si>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</si>
  <si>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</si>
  <si>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</si>
  <si>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</si>
  <si>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</si>
  <si>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</si>
  <si>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</si>
  <si>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</si>
  <si>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</si>
  <si>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</si>
  <si>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</si>
  <si>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</si>
  <si>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</si>
  <si>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</si>
  <si>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</si>
  <si>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</si>
  <si>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</si>
  <si>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</si>
  <si>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</si>
  <si>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</si>
  <si>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</si>
  <si>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</si>
  <si>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</si>
  <si>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</si>
  <si>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</si>
  <si>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</si>
  <si>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</si>
  <si>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</si>
  <si>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</si>
  <si>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</si>
  <si>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</si>
  <si>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</si>
  <si>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</si>
  <si>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</si>
  <si>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</si>
  <si>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</si>
  <si>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</si>
  <si>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</si>
  <si>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</si>
  <si>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</si>
  <si>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</si>
  <si>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</si>
  <si>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</si>
  <si>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</si>
  <si>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</si>
  <si>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</si>
  <si>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</si>
  <si>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</si>
  <si>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</si>
  <si>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</si>
  <si>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</si>
  <si>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</si>
  <si>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</si>
  <si>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</si>
  <si>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</si>
  <si>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</si>
  <si>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</si>
  <si>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</si>
  <si>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</si>
  <si>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</si>
  <si>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</si>
  <si>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</si>
  <si>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</si>
  <si>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</si>
  <si>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</si>
  <si>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</si>
  <si>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</si>
  <si>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</si>
  <si>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</si>
  <si>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</si>
  <si>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</si>
  <si>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</si>
  <si>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</si>
  <si>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</si>
  <si>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</si>
  <si>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</si>
  <si>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</si>
  <si>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</si>
  <si>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</si>
  <si>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</si>
  <si>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</si>
  <si>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</si>
  <si>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</si>
  <si>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</si>
  <si>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</si>
  <si>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</si>
  <si>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</si>
  <si>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</si>
  <si>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</si>
  <si>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</si>
  <si>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</si>
  <si>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</si>
  <si>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</si>
  <si>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</si>
  <si>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</si>
  <si>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</si>
  <si>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</si>
  <si>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</si>
  <si>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</si>
  <si>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</si>
  <si>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</si>
  <si>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</si>
  <si>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</si>
  <si>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</si>
  <si>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</si>
  <si>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</si>
  <si>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</si>
  <si>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</si>
  <si>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</si>
  <si>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</si>
  <si>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</si>
  <si>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</si>
  <si>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</si>
  <si>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</si>
  <si>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</si>
  <si>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</si>
  <si>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</si>
  <si>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</si>
  <si>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</si>
  <si>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</si>
  <si>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</si>
  <si>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</si>
  <si>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</si>
  <si>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</si>
  <si>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</si>
  <si>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</si>
  <si>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</si>
  <si>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</si>
  <si>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</si>
  <si>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</si>
  <si>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</si>
  <si>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</si>
  <si>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</si>
  <si>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</si>
  <si>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</si>
  <si>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</si>
  <si>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</si>
  <si>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</si>
  <si>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</si>
  <si>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</si>
  <si>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</si>
  <si>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</si>
  <si>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</si>
  <si>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</si>
  <si>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</si>
  <si>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</si>
  <si>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</si>
  <si>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</si>
  <si>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</si>
  <si>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</si>
  <si>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</si>
  <si>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</si>
  <si>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</si>
  <si>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</si>
  <si>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</si>
  <si>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</si>
  <si>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</si>
  <si>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</si>
  <si>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</si>
  <si>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</si>
  <si>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</si>
  <si>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</si>
  <si>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</si>
  <si>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</si>
  <si>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</si>
  <si>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</si>
  <si>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</si>
  <si>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</si>
  <si>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</si>
  <si>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</si>
  <si>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</si>
  <si>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</si>
  <si>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</si>
  <si>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</si>
  <si>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</si>
  <si>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</si>
  <si>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</si>
  <si>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</si>
  <si>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</si>
  <si>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</si>
  <si>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</si>
  <si>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</si>
  <si>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</si>
  <si>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</si>
  <si>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</si>
  <si>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</si>
  <si>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</si>
  <si>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</si>
  <si>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</si>
  <si>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</si>
  <si>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</si>
  <si>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</si>
  <si>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</si>
  <si>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</si>
  <si>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</si>
  <si>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</si>
  <si>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</si>
  <si>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</si>
  <si>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</si>
  <si>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</si>
  <si>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</si>
  <si>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</si>
  <si>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</si>
  <si>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</si>
  <si>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</si>
  <si>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</si>
  <si>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</si>
  <si>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</si>
  <si>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</si>
  <si>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</si>
  <si>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</si>
  <si>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</si>
  <si>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</si>
  <si>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</si>
  <si>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</si>
  <si>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</si>
  <si>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</si>
  <si>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</si>
  <si>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</si>
  <si>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</si>
  <si>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</si>
  <si>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</si>
  <si>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</si>
  <si>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</si>
  <si>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</si>
  <si>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</si>
  <si>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</si>
  <si>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</si>
  <si>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</si>
  <si>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</si>
  <si>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</si>
  <si>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</si>
  <si>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</si>
  <si>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</si>
  <si>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</si>
  <si>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</si>
  <si>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</si>
  <si>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</si>
  <si>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</si>
  <si>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</si>
  <si>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</si>
  <si>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</si>
  <si>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</si>
  <si>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</si>
  <si>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</si>
  <si>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</si>
  <si>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</si>
  <si>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</si>
  <si>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</si>
  <si>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</si>
  <si>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</si>
  <si>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</si>
  <si>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</si>
  <si>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</si>
  <si>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</si>
  <si>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</si>
  <si>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</si>
  <si>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</si>
  <si>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</si>
  <si>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</si>
  <si>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</si>
  <si>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</si>
  <si>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</si>
  <si>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</si>
  <si>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</si>
  <si>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</si>
  <si>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</si>
  <si>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</si>
  <si>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</si>
  <si>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</si>
  <si>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</si>
  <si>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</si>
  <si>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</si>
  <si>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</si>
  <si>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</si>
  <si>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</si>
  <si>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</si>
  <si>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</si>
  <si>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</si>
  <si>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</si>
  <si>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</si>
  <si>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</si>
  <si>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</si>
  <si>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</si>
  <si>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</si>
  <si>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</si>
  <si>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</si>
  <si>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</si>
  <si>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</si>
  <si>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</si>
  <si>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</si>
  <si>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</si>
  <si>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</si>
  <si>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</si>
  <si>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</si>
  <si>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</si>
  <si>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</si>
  <si>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</si>
  <si>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</si>
  <si>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</si>
  <si>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</si>
  <si>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</si>
  <si>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</si>
  <si>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</si>
  <si>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</si>
  <si>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</si>
  <si>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</si>
  <si>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</si>
  <si>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</si>
  <si>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</si>
  <si>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</si>
  <si>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</si>
  <si>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</si>
  <si>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</si>
  <si>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</si>
  <si>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</si>
  <si>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</si>
  <si>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</si>
  <si>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</si>
  <si>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</si>
  <si>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</si>
  <si>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</si>
  <si>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</si>
  <si>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</si>
  <si>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</si>
  <si>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</si>
  <si>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</si>
  <si>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</si>
  <si>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</si>
  <si>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</si>
  <si>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</si>
  <si>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</si>
  <si>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</si>
  <si>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</si>
  <si>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</si>
  <si>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</si>
  <si>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</si>
  <si>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</si>
  <si>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</si>
  <si>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</si>
  <si>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</si>
  <si>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</si>
  <si>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</si>
  <si>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</si>
  <si>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</si>
  <si>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</si>
  <si>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</si>
  <si>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</si>
  <si>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</si>
  <si>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</si>
  <si>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</si>
  <si>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</si>
  <si>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</si>
  <si>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</si>
  <si>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</si>
  <si>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</si>
  <si>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</si>
  <si>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</si>
  <si>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</si>
  <si>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</si>
  <si>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</si>
  <si>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</si>
  <si>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</si>
  <si>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</si>
  <si>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</si>
  <si>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</si>
  <si>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</si>
  <si>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</si>
  <si>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</si>
  <si>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</si>
  <si>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</si>
  <si>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</si>
  <si>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</si>
  <si>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</si>
  <si>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</si>
  <si>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</si>
  <si>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</si>
  <si>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</si>
  <si>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</si>
  <si>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</si>
  <si>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</si>
  <si>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</si>
  <si>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</si>
  <si>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</si>
  <si>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</si>
  <si>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</si>
  <si>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</si>
  <si>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</si>
  <si>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</si>
  <si>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</si>
  <si>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</si>
  <si>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</si>
  <si>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</si>
  <si>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</si>
  <si>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</si>
  <si>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</si>
  <si>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</si>
  <si>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</si>
  <si>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</si>
  <si>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</si>
  <si>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</si>
  <si>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</si>
  <si>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</si>
  <si>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</si>
  <si>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</si>
  <si>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</si>
  <si>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</si>
  <si>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</si>
  <si>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</si>
  <si>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</si>
  <si>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</si>
  <si>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</si>
  <si>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</si>
  <si>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</si>
  <si>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</si>
  <si>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</si>
  <si>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</si>
  <si>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</si>
  <si>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</si>
  <si>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</si>
  <si>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</si>
  <si>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</si>
  <si>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</si>
  <si>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</si>
  <si>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</si>
  <si>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</si>
  <si>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</si>
  <si>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</si>
  <si>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</si>
  <si>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</si>
  <si>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</si>
  <si>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</si>
  <si>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</si>
  <si>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</si>
  <si>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</si>
  <si>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</si>
  <si>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</si>
  <si>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</si>
  <si>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</si>
  <si>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</si>
  <si>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</si>
  <si>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</si>
  <si>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</si>
  <si>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</si>
  <si>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</si>
  <si>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</si>
  <si>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</si>
  <si>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</si>
  <si>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</si>
  <si>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</si>
  <si>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</si>
  <si>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</si>
  <si>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</si>
  <si>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</si>
  <si>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</si>
  <si>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</si>
  <si>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</si>
  <si>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</si>
  <si>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</si>
  <si>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</si>
  <si>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</si>
  <si>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</si>
  <si>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</si>
  <si>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</si>
  <si>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</si>
  <si>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</si>
  <si>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</si>
  <si>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</si>
  <si>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</si>
  <si>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</si>
  <si>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</si>
  <si>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</si>
  <si>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</si>
  <si>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</si>
  <si>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</si>
  <si>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</si>
  <si>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</si>
  <si>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</si>
  <si>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</si>
  <si>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</si>
  <si>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</si>
  <si>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</si>
  <si>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</si>
  <si>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</si>
  <si>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</si>
  <si>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</si>
  <si>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</si>
  <si>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</si>
  <si>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</si>
  <si>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</si>
  <si>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</si>
  <si>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</si>
  <si>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</si>
  <si>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</si>
  <si>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</si>
  <si>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</si>
  <si>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</si>
  <si>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</si>
  <si>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</si>
  <si>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</si>
  <si>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</si>
  <si>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</si>
  <si>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</si>
  <si>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</si>
  <si>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</si>
  <si>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</si>
  <si>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</si>
  <si>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</si>
  <si>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</si>
  <si>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</si>
  <si>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</si>
  <si>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</si>
  <si>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</si>
  <si>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</si>
  <si>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</si>
  <si>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</si>
  <si>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</si>
  <si>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</si>
  <si>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</si>
  <si>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</si>
  <si>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</si>
  <si>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</si>
  <si>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</si>
  <si>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</si>
  <si>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</si>
  <si>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</si>
  <si>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</si>
  <si>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</si>
  <si>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</si>
  <si>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</si>
  <si>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</si>
  <si>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</si>
  <si>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</si>
  <si>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</si>
  <si>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</si>
  <si>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</si>
  <si>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</si>
  <si>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</si>
  <si>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</si>
  <si>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</si>
  <si>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</si>
  <si>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</si>
  <si>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</si>
  <si>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</si>
  <si>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</si>
  <si>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</si>
  <si>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</si>
  <si>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</si>
  <si>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</si>
  <si>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</si>
  <si>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</si>
  <si>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</si>
  <si>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</si>
  <si>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</si>
  <si>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</si>
  <si>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</si>
  <si>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</si>
  <si>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</si>
  <si>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</si>
  <si>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</si>
  <si>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</si>
  <si>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</si>
  <si>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</si>
  <si>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</si>
  <si>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</si>
  <si>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</si>
  <si>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</si>
  <si>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</si>
  <si>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</si>
  <si>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</si>
  <si>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</si>
  <si>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</si>
  <si>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</si>
  <si>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</si>
  <si>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</si>
  <si>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</si>
  <si>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</si>
  <si>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</si>
  <si>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</si>
  <si>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</si>
  <si>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</si>
  <si>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</si>
  <si>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</si>
  <si>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</si>
  <si>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</si>
  <si>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</si>
  <si>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</si>
  <si>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</si>
  <si>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</si>
  <si>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</si>
  <si>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</si>
  <si>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</si>
  <si>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</si>
  <si>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</si>
  <si>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</si>
  <si>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</si>
  <si>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</si>
  <si>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</si>
  <si>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</si>
  <si>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</si>
  <si>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</si>
  <si>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</si>
  <si>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</si>
  <si>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</si>
  <si>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</si>
  <si>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</si>
  <si>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</si>
  <si>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</si>
  <si>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</si>
  <si>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</si>
  <si>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</si>
  <si>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</si>
  <si>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</si>
  <si>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</si>
  <si>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</si>
  <si>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</si>
  <si>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</si>
  <si>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</si>
  <si>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</si>
  <si>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</si>
  <si>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</si>
  <si>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</si>
  <si>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</si>
  <si>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</si>
  <si>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</si>
  <si>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</si>
  <si>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</si>
  <si>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</si>
  <si>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</si>
  <si>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</si>
  <si>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</si>
  <si>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</si>
  <si>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</si>
  <si>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</si>
  <si>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</si>
  <si>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</si>
  <si>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</si>
  <si>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</si>
  <si>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</si>
  <si>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</si>
  <si>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</si>
  <si>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</si>
  <si>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</si>
  <si>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</si>
  <si>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</si>
  <si>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</si>
  <si>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</si>
  <si>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</si>
  <si>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</si>
  <si>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</si>
  <si>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</si>
  <si>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</si>
  <si>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</si>
  <si>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</si>
  <si>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</si>
  <si>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</si>
  <si>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</si>
  <si>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</si>
  <si>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</si>
  <si>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</si>
  <si>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</si>
  <si>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</si>
  <si>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</si>
  <si>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</si>
  <si>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</si>
  <si>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</si>
  <si>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</si>
  <si>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</si>
  <si>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</si>
  <si>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</si>
  <si>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</si>
  <si>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</si>
  <si>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</si>
  <si>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</si>
  <si>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</si>
  <si>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</si>
  <si>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</si>
  <si>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</si>
  <si>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</si>
  <si>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</si>
  <si>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</si>
  <si>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</si>
  <si>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</si>
  <si>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</si>
  <si>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</si>
  <si>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</si>
  <si>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</si>
  <si>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</si>
  <si>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</si>
  <si>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</si>
  <si>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</si>
  <si>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</si>
  <si>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</si>
  <si>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</si>
  <si>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</si>
  <si>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</si>
  <si>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</si>
  <si>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</si>
  <si>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</si>
  <si>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</si>
  <si>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</si>
  <si>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</si>
  <si>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</si>
  <si>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</si>
  <si>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</si>
  <si>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</si>
  <si>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</si>
  <si>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</si>
  <si>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</si>
  <si>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</si>
  <si>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</si>
  <si>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</si>
  <si>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</si>
  <si>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</si>
  <si>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</si>
  <si>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</si>
  <si>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</si>
  <si>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</si>
  <si>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</si>
  <si>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</si>
  <si>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</si>
  <si>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</si>
  <si>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</si>
  <si>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</si>
  <si>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</si>
  <si>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</si>
  <si>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</si>
  <si>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</si>
  <si>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</si>
  <si>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</si>
  <si>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</si>
  <si>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</si>
  <si>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</si>
  <si>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</si>
  <si>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</si>
  <si>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</si>
  <si>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</si>
  <si>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</si>
  <si>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</si>
  <si>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</si>
  <si>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</si>
  <si>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</si>
  <si>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</si>
  <si>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</si>
  <si>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</si>
  <si>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</si>
  <si>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</si>
  <si>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</si>
  <si>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</si>
  <si>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</si>
  <si>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</si>
  <si>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</si>
  <si>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</si>
  <si>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</si>
  <si>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</si>
  <si>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</si>
  <si>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</si>
  <si>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</si>
  <si>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</si>
  <si>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</si>
  <si>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</si>
  <si>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</si>
  <si>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</si>
  <si>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</si>
  <si>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</si>
  <si>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</si>
  <si>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</si>
  <si>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</si>
  <si>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</si>
  <si>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</si>
  <si>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</si>
  <si>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</si>
  <si>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</si>
  <si>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</si>
  <si>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</si>
  <si>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</si>
  <si>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</si>
  <si>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</si>
  <si>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</si>
  <si>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</si>
  <si>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</si>
  <si>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</si>
  <si>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</si>
  <si>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</si>
  <si>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</si>
  <si>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</si>
  <si>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</si>
  <si>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</si>
  <si>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</si>
  <si>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</si>
  <si>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</si>
  <si>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</si>
  <si>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</si>
  <si>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</si>
  <si>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</si>
  <si>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</si>
  <si>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</si>
  <si>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</si>
  <si>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</si>
  <si>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</si>
  <si>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</si>
  <si>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</si>
  <si>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</si>
  <si>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</si>
  <si>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</si>
  <si>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</si>
  <si>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</si>
  <si>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</si>
  <si>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</si>
  <si>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</si>
  <si>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</si>
  <si>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</si>
  <si>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</si>
  <si>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</si>
  <si>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</si>
  <si>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</si>
  <si>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</si>
  <si>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</si>
  <si>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</si>
  <si>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</si>
  <si>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</si>
  <si>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</si>
  <si>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</si>
  <si>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</si>
  <si>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</si>
  <si>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</si>
  <si>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</si>
  <si>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</si>
  <si>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</si>
  <si>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</si>
  <si>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</si>
  <si>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</si>
  <si>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</si>
  <si>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</si>
  <si>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</si>
  <si>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</si>
  <si>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</si>
  <si>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</si>
  <si>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</si>
  <si>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</si>
  <si>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</si>
  <si>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</si>
  <si>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</si>
  <si>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</si>
  <si>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</si>
  <si>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</si>
  <si>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</si>
  <si>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</si>
  <si>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</si>
  <si>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</si>
  <si>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</si>
  <si>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</si>
  <si>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</si>
  <si>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</si>
  <si>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</si>
  <si>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</si>
  <si>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</si>
  <si>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</si>
  <si>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</si>
  <si>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</si>
  <si>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</si>
  <si>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</si>
  <si>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</si>
  <si>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</si>
  <si>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</si>
  <si>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</si>
  <si>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</si>
  <si>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</si>
  <si>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</si>
  <si>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</si>
  <si>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</si>
  <si>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</si>
  <si>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</si>
  <si>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</si>
  <si>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</si>
  <si>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</si>
  <si>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</si>
  <si>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</si>
  <si>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</si>
  <si>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</si>
  <si>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</si>
  <si>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</si>
  <si>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</si>
  <si>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</si>
  <si>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</si>
  <si>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</si>
  <si>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</si>
  <si>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</si>
  <si>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</si>
  <si>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</si>
  <si>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</si>
  <si>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</si>
  <si>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</si>
  <si>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</si>
  <si>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</si>
  <si>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</si>
  <si>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</si>
  <si>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</si>
  <si>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</si>
  <si>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</si>
  <si>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</si>
  <si>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</si>
  <si>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</si>
  <si>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</si>
  <si>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</si>
  <si>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</si>
  <si>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</si>
  <si>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</si>
  <si>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</si>
  <si>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</si>
  <si>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</si>
  <si>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</si>
  <si>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</si>
  <si>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</si>
  <si>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</si>
  <si>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</si>
  <si>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</si>
  <si>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</si>
  <si>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</si>
  <si>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</si>
  <si>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</si>
  <si>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</si>
  <si>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</si>
  <si>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</si>
  <si>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</si>
  <si>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</si>
  <si>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</si>
  <si>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</si>
  <si>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</si>
  <si>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</si>
  <si>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</si>
  <si>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</si>
  <si>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</si>
  <si>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</si>
  <si>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</si>
  <si>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</si>
  <si>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</si>
  <si>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</si>
  <si>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</si>
  <si>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</si>
  <si>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</si>
  <si>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</si>
  <si>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</si>
  <si>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</si>
  <si>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</si>
  <si>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</si>
  <si>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</si>
  <si>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</si>
  <si>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</si>
  <si>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</si>
  <si>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</si>
  <si>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</si>
  <si>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</si>
  <si>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</si>
  <si>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</si>
  <si>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</si>
  <si>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</si>
  <si>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</si>
  <si>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</si>
  <si>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</si>
  <si>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</si>
  <si>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</si>
  <si>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</si>
  <si>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</si>
  <si>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</si>
  <si>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</si>
  <si>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</si>
  <si>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</si>
  <si>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</si>
  <si>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</si>
  <si>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</si>
  <si>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</si>
  <si>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</si>
  <si>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</si>
  <si>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</si>
  <si>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</si>
  <si>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</si>
  <si>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</si>
  <si>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</si>
  <si>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</si>
  <si>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</si>
  <si>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</si>
  <si>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</si>
  <si>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</si>
  <si>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</si>
  <si>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</si>
  <si>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</si>
  <si>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</si>
  <si>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</si>
  <si>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</si>
  <si>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</si>
  <si>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</si>
  <si>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</si>
  <si>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</si>
  <si>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</si>
  <si>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</si>
  <si>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</si>
  <si>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</si>
  <si>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</si>
  <si>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</si>
  <si>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</si>
  <si>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</si>
  <si>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</si>
  <si>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</si>
  <si>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</si>
  <si>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</si>
  <si>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</si>
  <si>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</si>
  <si>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</si>
  <si>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</si>
  <si>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</si>
  <si>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</si>
  <si>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</si>
  <si>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</si>
  <si>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</si>
  <si>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</si>
  <si>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</si>
  <si>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</si>
  <si>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</si>
  <si>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</si>
  <si>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</si>
  <si>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</si>
  <si>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</si>
  <si>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</si>
  <si>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</si>
  <si>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</si>
  <si>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</si>
  <si>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</si>
  <si>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</si>
  <si>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</si>
  <si>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</si>
  <si>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</si>
  <si>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</si>
  <si>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</si>
  <si>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</si>
  <si>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</si>
  <si>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</si>
  <si>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</si>
  <si>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</si>
  <si>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</si>
  <si>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</si>
  <si>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</si>
  <si>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</si>
  <si>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</si>
  <si>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</si>
  <si>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</si>
  <si>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</si>
  <si>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</si>
  <si>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</si>
  <si>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</si>
  <si>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</si>
  <si>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</si>
  <si>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</si>
  <si>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</si>
  <si>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</si>
  <si>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</si>
  <si>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</si>
  <si>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</si>
  <si>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</si>
  <si>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</si>
  <si>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</si>
  <si>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</si>
  <si>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</si>
  <si>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</si>
  <si>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</si>
  <si>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</si>
  <si>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</si>
  <si>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</si>
  <si>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</si>
  <si>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</si>
  <si>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</si>
  <si>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</si>
  <si>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</si>
  <si>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</si>
  <si>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</si>
  <si>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</si>
  <si>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</si>
  <si>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</si>
  <si>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</si>
  <si>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</si>
  <si>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</si>
  <si>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</si>
  <si>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</si>
  <si>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</si>
  <si>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</si>
  <si>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</si>
  <si>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</si>
  <si>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</si>
  <si>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</si>
  <si>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</si>
  <si>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</si>
  <si>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</si>
  <si>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</si>
  <si>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</si>
  <si>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</si>
  <si>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</si>
  <si>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</si>
  <si>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</si>
  <si>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</si>
  <si>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</si>
  <si>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</si>
  <si>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</si>
  <si>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</si>
  <si>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</si>
  <si>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</si>
  <si>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</si>
  <si>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</si>
  <si>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</si>
  <si>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</si>
  <si>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</si>
  <si>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</si>
  <si>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</si>
  <si>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</si>
  <si>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</si>
  <si>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</si>
  <si>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</si>
  <si>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</si>
  <si>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</si>
  <si>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</si>
  <si>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</si>
  <si>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</si>
  <si>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</si>
  <si>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</si>
  <si>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</si>
  <si>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</si>
  <si>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</si>
  <si>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</si>
  <si>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</si>
  <si>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</si>
  <si>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</si>
  <si>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</si>
  <si>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</si>
  <si>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</si>
  <si>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</si>
  <si>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</si>
  <si>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</si>
  <si>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</si>
  <si>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</si>
  <si>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</si>
  <si>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</si>
  <si>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</si>
  <si>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</si>
  <si>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</si>
  <si>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</si>
  <si>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</si>
  <si>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</si>
  <si>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</si>
  <si>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</si>
  <si>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</si>
  <si>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</si>
  <si>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</si>
  <si>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</si>
  <si>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</si>
  <si>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</si>
  <si>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</si>
  <si>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</si>
  <si>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</si>
  <si>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</si>
  <si>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</si>
  <si>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</si>
  <si>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</si>
  <si>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</si>
  <si>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</si>
  <si>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</si>
  <si>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</si>
  <si>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</si>
  <si>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</si>
  <si>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</si>
  <si>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</si>
  <si>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</si>
  <si>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</si>
  <si>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</si>
  <si>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</si>
  <si>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</si>
  <si>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</si>
  <si>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</si>
  <si>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</si>
  <si>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</si>
  <si>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</si>
  <si>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</si>
  <si>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</si>
  <si>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</si>
  <si>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</si>
  <si>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</si>
  <si>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</si>
  <si>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</si>
  <si>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</si>
  <si>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</si>
  <si>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</si>
  <si>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</si>
  <si>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</si>
  <si>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</si>
  <si>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</si>
  <si>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</si>
  <si>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</si>
  <si>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</si>
  <si>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</si>
  <si>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</si>
  <si>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</si>
  <si>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</si>
  <si>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</si>
  <si>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</si>
  <si>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</si>
  <si>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</si>
  <si>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</si>
  <si>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</si>
  <si>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</si>
  <si>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</si>
  <si>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</si>
  <si>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</si>
  <si>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</si>
  <si>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</si>
  <si>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</si>
  <si>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</si>
  <si>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</si>
  <si>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</si>
  <si>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</si>
  <si>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</si>
  <si>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</si>
  <si>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</si>
  <si>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</si>
  <si>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</si>
  <si>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</si>
  <si>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</si>
  <si>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</si>
  <si>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</si>
  <si>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</si>
  <si>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</si>
  <si>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</si>
  <si>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</si>
  <si>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</si>
  <si>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</si>
  <si>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</si>
  <si>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</si>
  <si>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</si>
  <si>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</si>
  <si>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</si>
  <si>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</si>
  <si>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</si>
  <si>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</si>
  <si>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</si>
  <si>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</si>
  <si>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</si>
  <si>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</si>
  <si>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</si>
  <si>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</si>
  <si>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</si>
  <si>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</si>
  <si>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</si>
  <si>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</si>
  <si>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</si>
  <si>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</si>
  <si>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</si>
  <si>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</si>
  <si>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</si>
  <si>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</si>
  <si>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</si>
  <si>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</si>
  <si>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</si>
  <si>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</si>
  <si>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</si>
  <si>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</si>
  <si>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</si>
  <si>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</si>
  <si>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</si>
  <si>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</si>
  <si>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</si>
  <si>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</si>
  <si>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</si>
  <si>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</si>
  <si>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</si>
  <si>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</si>
  <si>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</si>
  <si>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</si>
  <si>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</si>
  <si>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</si>
  <si>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</si>
  <si>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</si>
  <si>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</si>
  <si>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</si>
  <si>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</si>
  <si>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</si>
  <si>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</si>
  <si>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</si>
  <si>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</si>
  <si>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</si>
  <si>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</si>
  <si>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</si>
  <si>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</si>
  <si>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</si>
  <si>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</si>
  <si>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</si>
  <si>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</si>
  <si>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</si>
  <si>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</si>
  <si>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</si>
  <si>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</si>
  <si>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</si>
  <si>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</si>
  <si>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</si>
  <si>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</si>
  <si>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</si>
  <si>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</si>
  <si>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</si>
  <si>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</si>
  <si>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</si>
  <si>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</si>
  <si>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</si>
  <si>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</si>
  <si>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</si>
  <si>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</si>
  <si>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</si>
  <si>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</si>
  <si>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</si>
  <si>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</si>
  <si>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</si>
  <si>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</si>
  <si>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</si>
  <si>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</si>
  <si>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</si>
  <si>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</si>
  <si>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</si>
  <si>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</si>
  <si>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</si>
  <si>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</si>
  <si>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</si>
  <si>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</si>
  <si>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</si>
  <si>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</si>
  <si>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</si>
  <si>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</si>
  <si>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</si>
  <si>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</si>
  <si>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</si>
  <si>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</si>
  <si>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</si>
  <si>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</si>
  <si>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</si>
  <si>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</si>
  <si>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</si>
  <si>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</si>
  <si>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</si>
  <si>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</si>
  <si>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</si>
  <si>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</si>
  <si>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</si>
  <si>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</si>
  <si>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</si>
  <si>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</si>
  <si>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</si>
  <si>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</si>
  <si>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</si>
  <si>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</si>
  <si>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</si>
  <si>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</si>
  <si>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</si>
  <si>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</si>
  <si>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</si>
  <si>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</si>
  <si>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</si>
  <si>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</si>
  <si>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</si>
  <si>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</si>
  <si>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</si>
  <si>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</si>
  <si>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</si>
  <si>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</si>
  <si>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</si>
  <si>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</si>
  <si>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</si>
  <si>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</si>
  <si>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</si>
  <si>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</si>
  <si>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</si>
  <si>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</si>
  <si>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</si>
  <si>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</si>
  <si>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</si>
  <si>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</si>
  <si>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</si>
  <si>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</si>
  <si>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</si>
  <si>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</si>
  <si>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</si>
  <si>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</si>
  <si>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</si>
  <si>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</si>
  <si>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</si>
  <si>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</si>
  <si>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</si>
  <si>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</si>
  <si>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</si>
  <si>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</si>
  <si>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</si>
  <si>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</si>
  <si>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</si>
  <si>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</si>
  <si>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</si>
  <si>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</si>
  <si>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</si>
  <si>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</si>
  <si>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</si>
  <si>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</si>
  <si>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</si>
  <si>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</si>
  <si>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</si>
  <si>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</si>
  <si>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</si>
  <si>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</si>
  <si>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</si>
  <si>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</si>
  <si>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</si>
  <si>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</si>
  <si>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</si>
  <si>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</si>
  <si>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</si>
  <si>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</si>
  <si>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</si>
  <si>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</si>
  <si>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</si>
  <si>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</si>
  <si>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</si>
  <si>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</si>
  <si>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</si>
  <si>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</si>
  <si>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</si>
  <si>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</si>
  <si>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</si>
  <si>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</si>
  <si>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</si>
  <si>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</si>
  <si>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</si>
  <si>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</si>
  <si>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</si>
  <si>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</si>
  <si>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</si>
  <si>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</si>
  <si>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</si>
  <si>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</si>
  <si>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</si>
  <si>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</si>
  <si>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</si>
  <si>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</si>
  <si>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</si>
  <si>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</si>
  <si>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</si>
  <si>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</si>
  <si>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</si>
  <si>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</si>
  <si>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</si>
  <si>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</si>
  <si>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</si>
  <si>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</si>
  <si>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</si>
  <si>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</si>
  <si>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</si>
  <si>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</si>
  <si>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</si>
  <si>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</si>
  <si>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</si>
  <si>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</si>
  <si>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</si>
  <si>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</si>
  <si>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</si>
  <si>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</si>
  <si>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</si>
  <si>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</si>
  <si>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</si>
  <si>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</si>
  <si>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</si>
  <si>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</si>
  <si>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</si>
  <si>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</si>
  <si>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</si>
  <si>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</si>
  <si>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</si>
  <si>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</si>
  <si>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</si>
  <si>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</si>
  <si>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</si>
  <si>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</si>
  <si>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</si>
  <si>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</si>
  <si>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</si>
  <si>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</si>
  <si>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</si>
  <si>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</si>
  <si>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</si>
  <si>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</si>
  <si>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</si>
  <si>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</si>
  <si>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</si>
  <si>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</si>
  <si>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</si>
  <si>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</si>
  <si>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</si>
  <si>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</si>
  <si>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</si>
  <si>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</si>
  <si>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</si>
  <si>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</si>
  <si>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</si>
  <si>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</si>
  <si>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</si>
  <si>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</si>
  <si>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</si>
  <si>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</si>
  <si>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</si>
  <si>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</si>
  <si>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</si>
  <si>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</si>
  <si>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</si>
  <si>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</si>
  <si>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</si>
  <si>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</si>
  <si>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</si>
  <si>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</si>
  <si>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</si>
  <si>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</si>
  <si>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</si>
  <si>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</si>
  <si>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</si>
  <si>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</si>
  <si>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</si>
  <si>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</si>
  <si>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</si>
  <si>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</si>
  <si>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</si>
  <si>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</si>
  <si>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</si>
  <si>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</si>
  <si>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</si>
  <si>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</si>
  <si>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</si>
  <si>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</si>
  <si>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</si>
  <si>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</si>
  <si>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</si>
  <si>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</si>
  <si>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</si>
  <si>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</si>
  <si>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</si>
  <si>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</si>
  <si>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</si>
  <si>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</si>
  <si>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</si>
  <si>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</si>
  <si>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</si>
  <si>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</si>
  <si>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</si>
  <si>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</si>
  <si>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</si>
  <si>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</si>
  <si>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</si>
  <si>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</si>
  <si>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</si>
  <si>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</si>
  <si>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</si>
  <si>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</si>
  <si>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</si>
  <si>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</si>
  <si>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</si>
  <si>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</si>
  <si>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</si>
  <si>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</si>
  <si>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</si>
  <si>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</si>
  <si>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</si>
  <si>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</si>
  <si>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</si>
  <si>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</si>
  <si>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</si>
  <si>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</si>
  <si>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</si>
  <si>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</si>
  <si>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</si>
  <si>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</si>
  <si>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</si>
  <si>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</si>
  <si>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</si>
  <si>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</si>
  <si>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</si>
  <si>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</si>
  <si>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</si>
  <si>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</si>
  <si>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</si>
  <si>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</si>
  <si>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</si>
  <si>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</si>
  <si>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</si>
  <si>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</si>
  <si>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</si>
  <si>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</si>
  <si>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</si>
  <si>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</si>
  <si>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</si>
  <si>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</si>
  <si>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</si>
  <si>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</si>
  <si>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</si>
  <si>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</si>
  <si>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</si>
  <si>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</si>
  <si>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</si>
  <si>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</si>
  <si>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</si>
  <si>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</si>
  <si>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</si>
  <si>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</si>
  <si>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</si>
  <si>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</si>
  <si>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</si>
  <si>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</si>
  <si>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</si>
  <si>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</si>
  <si>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</si>
  <si>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</si>
  <si>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</si>
  <si>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</si>
  <si>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</si>
  <si>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</si>
  <si>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</si>
  <si>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</si>
  <si>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</si>
  <si>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</si>
  <si>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</si>
  <si>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</si>
  <si>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</si>
  <si>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</si>
  <si>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</si>
  <si>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</si>
  <si>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</si>
  <si>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</si>
  <si>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</si>
  <si>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</si>
  <si>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</si>
  <si>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</si>
  <si>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</si>
  <si>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</si>
  <si>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</si>
  <si>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</si>
  <si>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</si>
  <si>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</si>
  <si>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</si>
  <si>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</si>
  <si>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</si>
  <si>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</si>
  <si>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</si>
  <si>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</si>
  <si>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</si>
  <si>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</si>
  <si>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</si>
  <si>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</si>
  <si>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</si>
  <si>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</si>
  <si>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</si>
  <si>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</si>
  <si>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</si>
  <si>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</si>
  <si>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</si>
  <si>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</si>
  <si>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</si>
  <si>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</si>
  <si>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</si>
  <si>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</si>
  <si>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</si>
  <si>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</si>
  <si>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</si>
  <si>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</si>
  <si>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</si>
  <si>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</si>
  <si>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</si>
  <si>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</si>
  <si>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</si>
  <si>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</si>
  <si>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</si>
  <si>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</si>
  <si>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</si>
  <si>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</si>
  <si>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</si>
  <si>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</si>
  <si>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</si>
  <si>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</si>
  <si>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</si>
  <si>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</si>
  <si>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</si>
  <si>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</si>
  <si>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</si>
  <si>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</si>
  <si>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</si>
  <si>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</si>
  <si>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</si>
  <si>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</si>
  <si>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</si>
  <si>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</si>
  <si>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</si>
  <si>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</si>
  <si>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</si>
  <si>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</si>
  <si>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</si>
  <si>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</si>
  <si>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</si>
  <si>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</si>
  <si>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</si>
  <si>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</si>
  <si>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</si>
  <si>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</si>
  <si>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</si>
  <si>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</si>
  <si>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</si>
  <si>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</si>
  <si>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</si>
  <si>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</si>
  <si>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</si>
  <si>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</si>
  <si>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</si>
  <si>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</si>
  <si>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</si>
  <si>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</si>
  <si>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</si>
  <si>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</si>
  <si>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</si>
  <si>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</si>
  <si>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</si>
  <si>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</si>
  <si>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</si>
  <si>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</si>
  <si>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</si>
  <si>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</si>
  <si>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</si>
  <si>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</si>
  <si>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</si>
  <si>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</si>
  <si>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</si>
  <si>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</si>
  <si>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</si>
  <si>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</si>
  <si>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</si>
  <si>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</si>
  <si>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</si>
  <si>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</si>
  <si>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</si>
  <si>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</si>
  <si>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</si>
  <si>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</si>
  <si>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</si>
  <si>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</si>
  <si>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</si>
  <si>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</si>
  <si>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</si>
  <si>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</si>
  <si>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</si>
  <si>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</si>
  <si>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</si>
  <si>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</si>
  <si>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</si>
  <si>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</si>
  <si>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</si>
  <si>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</si>
  <si>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</si>
  <si>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</si>
  <si>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</si>
  <si>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</si>
  <si>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</si>
  <si>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</si>
  <si>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</si>
  <si>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</si>
  <si>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</si>
  <si>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</si>
  <si>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</si>
  <si>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</si>
  <si>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</si>
  <si>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</si>
  <si>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</si>
  <si>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</si>
  <si>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</si>
  <si>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</si>
  <si>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</si>
  <si>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</si>
  <si>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</si>
  <si>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</si>
  <si>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</si>
  <si>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</si>
  <si>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</si>
  <si>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</si>
  <si>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</si>
  <si>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</si>
  <si>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</si>
  <si>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</si>
  <si>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</si>
  <si>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</si>
  <si>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</si>
  <si>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</si>
  <si>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</si>
  <si>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</si>
  <si>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</si>
  <si>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</si>
  <si>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</si>
  <si>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</si>
  <si>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</si>
  <si>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</si>
  <si>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</si>
  <si>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</si>
  <si>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</si>
  <si>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</si>
  <si>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</si>
  <si>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</si>
  <si>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</si>
  <si>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</si>
  <si>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</si>
  <si>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</si>
  <si>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</si>
  <si>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</si>
  <si>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</si>
  <si>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</si>
  <si>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</si>
  <si>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</si>
  <si>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</si>
  <si>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</si>
  <si>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</si>
  <si>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</si>
  <si>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</si>
  <si>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</si>
  <si>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</si>
  <si>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</si>
  <si>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</si>
  <si>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</si>
  <si>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</si>
  <si>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</si>
  <si>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</si>
  <si>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</si>
  <si>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</si>
  <si>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</si>
  <si>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</si>
  <si>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</si>
  <si>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</si>
  <si>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</si>
  <si>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</si>
  <si>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</si>
  <si>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</si>
  <si>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</si>
  <si>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</si>
  <si>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</si>
  <si>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</si>
  <si>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</si>
  <si>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</si>
  <si>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</si>
  <si>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</si>
  <si>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</si>
  <si>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</si>
  <si>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</si>
  <si>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</si>
  <si>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</si>
  <si>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</si>
  <si>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</si>
  <si>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</si>
  <si>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</si>
  <si>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</si>
  <si>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</si>
  <si>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</si>
  <si>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</si>
  <si>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</si>
  <si>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</si>
  <si>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</si>
  <si>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</si>
  <si>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</si>
  <si>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</si>
  <si>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</si>
  <si>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</si>
  <si>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</si>
  <si>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</si>
  <si>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</si>
  <si>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</si>
  <si>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</si>
  <si>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</si>
  <si>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</si>
  <si>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</si>
  <si>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</si>
  <si>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</si>
  <si>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</si>
  <si>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</si>
  <si>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</si>
  <si>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</si>
  <si>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</si>
  <si>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</si>
  <si>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</si>
  <si>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</si>
  <si>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</si>
  <si>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</si>
  <si>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</si>
  <si>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</si>
  <si>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</si>
  <si>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</si>
  <si>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</si>
  <si>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</si>
  <si>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</si>
  <si>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</si>
  <si>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</si>
  <si>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</si>
  <si>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</si>
  <si>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</si>
  <si>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</si>
  <si>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</si>
  <si>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</si>
  <si>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</si>
  <si>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</si>
  <si>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</si>
  <si>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</si>
  <si>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</si>
  <si>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</si>
  <si>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</si>
  <si>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</si>
  <si>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</si>
  <si>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</si>
  <si>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</si>
  <si>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</si>
  <si>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</si>
  <si>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</si>
  <si>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</si>
  <si>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</si>
  <si>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</si>
  <si>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</si>
  <si>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</si>
  <si>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</si>
  <si>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</si>
  <si>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</si>
  <si>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</si>
  <si>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</si>
  <si>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</si>
  <si>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</si>
  <si>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</si>
  <si>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</si>
  <si>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</si>
  <si>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</si>
  <si>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</si>
  <si>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</si>
  <si>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</si>
  <si>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</si>
  <si>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</si>
  <si>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</si>
  <si>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</si>
  <si>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</si>
  <si>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</si>
  <si>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</si>
  <si>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</si>
  <si>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</si>
  <si>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</si>
  <si>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</si>
  <si>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</si>
  <si>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</si>
  <si>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</si>
  <si>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</si>
  <si>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</si>
  <si>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</si>
  <si>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</si>
  <si>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</si>
  <si>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</si>
  <si>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</si>
  <si>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</si>
  <si>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</si>
  <si>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</si>
  <si>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</si>
  <si>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</si>
  <si>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</si>
  <si>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</si>
  <si>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</si>
  <si>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</si>
  <si>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</si>
  <si>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</si>
  <si>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</si>
  <si>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</si>
  <si>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</si>
  <si>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</si>
  <si>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</si>
  <si>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</si>
  <si>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</si>
  <si>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</si>
  <si>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</si>
  <si>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</si>
  <si>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</si>
  <si>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</si>
  <si>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</si>
  <si>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</si>
  <si>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</si>
  <si>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</si>
  <si>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</si>
  <si>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</si>
  <si>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</si>
  <si>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</si>
  <si>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</si>
  <si>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</si>
  <si>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</si>
  <si>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</si>
  <si>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</si>
  <si>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</si>
  <si>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</si>
  <si>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</si>
  <si>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</si>
  <si>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</si>
  <si>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</si>
  <si>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</si>
  <si>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</si>
  <si>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</si>
  <si>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</si>
  <si>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</si>
  <si>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</si>
  <si>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</si>
  <si>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</si>
  <si>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</si>
  <si>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</si>
  <si>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</si>
  <si>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</si>
  <si>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</si>
  <si>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</si>
  <si>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</si>
  <si>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</si>
  <si>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</si>
  <si>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</si>
  <si>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</si>
  <si>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</si>
  <si>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</si>
  <si>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</si>
  <si>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</si>
  <si>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</si>
  <si>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</si>
  <si>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</si>
  <si>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</si>
  <si>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</si>
  <si>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</si>
  <si>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</si>
  <si>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</si>
  <si>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</si>
  <si>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</si>
  <si>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</si>
  <si>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</si>
  <si>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</si>
  <si>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</si>
  <si>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</si>
  <si>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</si>
  <si>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</si>
  <si>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</si>
  <si>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</si>
  <si>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</si>
  <si>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</si>
  <si>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</si>
  <si>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</si>
  <si>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</si>
  <si>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</si>
  <si>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</si>
  <si>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</si>
  <si>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</si>
  <si>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</si>
  <si>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</si>
  <si>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</si>
  <si>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</si>
  <si>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</si>
  <si>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</si>
  <si>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</si>
  <si>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</si>
  <si>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</si>
  <si>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</si>
  <si>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</si>
  <si>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</si>
  <si>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</si>
  <si>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</si>
  <si>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</si>
  <si>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</si>
  <si>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</si>
  <si>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</si>
  <si>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</si>
  <si>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</si>
  <si>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</si>
  <si>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</si>
  <si>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</si>
  <si>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</si>
  <si>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</si>
  <si>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</si>
  <si>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</si>
  <si>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</si>
  <si>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</si>
  <si>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</si>
  <si>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</si>
  <si>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</si>
  <si>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</si>
  <si>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</si>
  <si>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</si>
  <si>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</si>
  <si>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</si>
  <si>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</si>
  <si>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</si>
  <si>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</si>
  <si>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</si>
  <si>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</si>
  <si>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</si>
  <si>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</si>
  <si>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</si>
  <si>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</si>
  <si>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</si>
  <si>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</si>
  <si>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</si>
  <si>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</si>
  <si>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</si>
  <si>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</si>
  <si>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</si>
  <si>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</si>
  <si>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</si>
  <si>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</si>
  <si>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</si>
  <si>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</si>
  <si>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</si>
  <si>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</si>
  <si>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</si>
  <si>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</si>
  <si>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</si>
  <si>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</si>
  <si>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</si>
  <si>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</si>
  <si>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</si>
  <si>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</si>
  <si>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</si>
  <si>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</si>
  <si>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</si>
  <si>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</si>
  <si>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</si>
  <si>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</si>
  <si>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</si>
  <si>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</si>
  <si>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</si>
  <si>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</si>
  <si>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</si>
  <si>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</si>
  <si>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</si>
  <si>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</si>
  <si>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</si>
  <si>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</si>
  <si>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</si>
  <si>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</si>
  <si>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</si>
  <si>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</si>
  <si>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</si>
  <si>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</si>
  <si>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</si>
  <si>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</si>
  <si>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</si>
  <si>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</si>
  <si>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</si>
  <si>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</si>
  <si>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</si>
  <si>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</si>
  <si>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</si>
  <si>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</si>
  <si>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</si>
  <si>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</si>
  <si>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</si>
  <si>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</si>
  <si>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</si>
  <si>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</si>
  <si>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</si>
  <si>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</si>
  <si>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</si>
  <si>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</si>
  <si>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</si>
  <si>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</si>
  <si>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</si>
  <si>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</si>
  <si>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</si>
  <si>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</si>
  <si>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</si>
  <si>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</si>
  <si>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</si>
  <si>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</si>
  <si>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</si>
  <si>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</si>
  <si>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</si>
  <si>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</si>
  <si>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</si>
  <si>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</si>
  <si>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</si>
  <si>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</si>
  <si>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</si>
  <si>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</si>
  <si>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</si>
  <si>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</si>
  <si>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</si>
  <si>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</si>
  <si>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</si>
  <si>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</si>
  <si>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</si>
  <si>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</si>
  <si>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</si>
  <si>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</si>
  <si>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</si>
  <si>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</si>
  <si>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</si>
  <si>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</si>
  <si>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</si>
  <si>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</si>
  <si>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</si>
  <si>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</si>
  <si>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</si>
  <si>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</si>
  <si>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</si>
  <si>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</si>
  <si>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</si>
  <si>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</si>
  <si>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</si>
  <si>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</si>
  <si>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</si>
  <si>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</si>
  <si>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</si>
  <si>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</si>
  <si>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</si>
  <si>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</si>
  <si>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</si>
  <si>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</si>
  <si>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</si>
  <si>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</si>
  <si>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</si>
  <si>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</si>
  <si>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</si>
  <si>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</si>
  <si>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</si>
  <si>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</si>
  <si>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</si>
  <si>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</si>
  <si>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</si>
  <si>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</si>
  <si>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</si>
  <si>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</si>
  <si>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</si>
  <si>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</si>
  <si>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</si>
  <si>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</si>
  <si>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</si>
  <si>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</si>
  <si>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</si>
  <si>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</si>
  <si>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</si>
  <si>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</si>
  <si>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</si>
  <si>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</si>
  <si>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</si>
  <si>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</si>
  <si>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</si>
  <si>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</si>
  <si>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</si>
  <si>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</si>
  <si>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</si>
  <si>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</si>
  <si>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</si>
  <si>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</si>
  <si>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</si>
  <si>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</si>
  <si>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</si>
  <si>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</si>
  <si>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</si>
  <si>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</si>
  <si>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</si>
  <si>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</si>
  <si>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</si>
  <si>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</si>
  <si>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</si>
  <si>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</si>
  <si>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</si>
  <si>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</si>
  <si>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</si>
  <si>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</si>
  <si>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</si>
  <si>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</si>
  <si>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</si>
  <si>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</si>
  <si>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</si>
  <si>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</si>
  <si>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</si>
  <si>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</si>
  <si>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</si>
  <si>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</si>
  <si>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</si>
  <si>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</si>
  <si>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</si>
  <si>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</si>
  <si>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</si>
  <si>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</si>
  <si>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</si>
  <si>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</si>
  <si>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</si>
  <si>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</si>
  <si>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</si>
  <si>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</si>
  <si>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</si>
  <si>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</si>
  <si>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</si>
  <si>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</si>
  <si>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</si>
  <si>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</si>
  <si>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</si>
  <si>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</si>
  <si>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</si>
  <si>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</si>
  <si>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</si>
  <si>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</si>
  <si>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</si>
  <si>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</si>
  <si>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</si>
  <si>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</si>
  <si>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</si>
  <si>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</si>
  <si>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</si>
  <si>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</si>
  <si>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</si>
  <si>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</si>
  <si>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</si>
  <si>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</si>
  <si>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</si>
  <si>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</si>
  <si>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</si>
  <si>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</si>
  <si>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</si>
  <si>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</si>
  <si>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</si>
  <si>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</si>
  <si>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</si>
  <si>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</si>
  <si>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</si>
  <si>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</si>
  <si>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</si>
  <si>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</si>
  <si>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</si>
  <si>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</si>
  <si>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</si>
  <si>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</si>
  <si>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</si>
  <si>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</si>
  <si>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</si>
  <si>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</si>
  <si>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</si>
  <si>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</si>
  <si>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</si>
  <si>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</si>
  <si>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</si>
  <si>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</si>
  <si>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</si>
  <si>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</si>
  <si>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</si>
  <si>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</si>
  <si>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</si>
  <si>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</si>
  <si>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</si>
  <si>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</si>
  <si>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</si>
  <si>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</si>
  <si>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</si>
  <si>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</si>
  <si>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</si>
  <si>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</si>
  <si>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</si>
  <si>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</si>
  <si>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</si>
  <si>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</si>
  <si>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</si>
  <si>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</si>
  <si>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</si>
  <si>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</si>
  <si>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</si>
  <si>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</si>
  <si>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</si>
  <si>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</si>
  <si>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</si>
  <si>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</si>
  <si>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</si>
  <si>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</si>
  <si>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</si>
  <si>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</si>
  <si>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</si>
  <si>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</si>
  <si>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</si>
  <si>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</si>
  <si>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</si>
  <si>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</si>
  <si>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</si>
  <si>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</si>
  <si>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</si>
  <si>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</si>
  <si>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</si>
  <si>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</si>
  <si>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</si>
  <si>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</si>
  <si>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</si>
  <si>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</si>
  <si>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</si>
  <si>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</si>
  <si>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</si>
  <si>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</si>
  <si>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</si>
  <si>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</si>
  <si>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</si>
  <si>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</si>
  <si>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</si>
  <si>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</si>
  <si>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</si>
  <si>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</si>
  <si>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</si>
  <si>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</si>
  <si>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</si>
  <si>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</si>
  <si>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</si>
  <si>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</si>
  <si>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</si>
  <si>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</si>
  <si>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</si>
  <si>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</si>
  <si>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</si>
  <si>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</si>
  <si>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</si>
  <si>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</si>
  <si>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</si>
  <si>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</si>
  <si>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</si>
  <si>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</si>
  <si>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</si>
  <si>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</si>
  <si>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</si>
  <si>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</si>
  <si>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</si>
  <si>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</si>
  <si>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</si>
  <si>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</si>
  <si>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</si>
  <si>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</si>
  <si>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</si>
  <si>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</si>
  <si>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</si>
  <si>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</si>
  <si>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</si>
  <si>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</si>
  <si>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</si>
  <si>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</si>
  <si>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</si>
  <si>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</si>
  <si>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</si>
  <si>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</si>
  <si>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</si>
  <si>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</si>
  <si>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</si>
  <si>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</si>
  <si>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</si>
  <si>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</si>
  <si>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</si>
  <si>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</si>
  <si>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</si>
  <si>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</si>
  <si>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</si>
  <si>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</si>
  <si>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</si>
  <si>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</si>
  <si>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</si>
  <si>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</si>
  <si>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</si>
  <si>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</si>
  <si>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</si>
  <si>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</si>
  <si>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</si>
  <si>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</si>
  <si>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</si>
  <si>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</si>
  <si>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</si>
  <si>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</si>
  <si>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</si>
  <si>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</si>
  <si>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</si>
  <si>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</si>
  <si>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</si>
  <si>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</si>
  <si>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</si>
  <si>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</si>
  <si>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</si>
  <si>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</si>
  <si>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</si>
  <si>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</si>
  <si>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</si>
  <si>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</si>
  <si>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</si>
  <si>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</si>
  <si>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</si>
  <si>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</si>
  <si>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</si>
  <si>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</si>
  <si>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</si>
  <si>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</si>
  <si>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</si>
  <si>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</si>
  <si>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</si>
  <si>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</si>
  <si>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</si>
  <si>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</si>
  <si>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</si>
  <si>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</si>
  <si>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</si>
  <si>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</si>
  <si>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</si>
  <si>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</si>
  <si>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</si>
  <si>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</si>
  <si>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</si>
  <si>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</si>
  <si>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</si>
  <si>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</si>
  <si>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</si>
  <si>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</si>
  <si>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</si>
  <si>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</si>
  <si>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</si>
  <si>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</si>
  <si>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</si>
  <si>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</si>
  <si>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</si>
  <si>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</si>
  <si>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</si>
  <si>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</si>
  <si>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</si>
  <si>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</si>
  <si>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</si>
  <si>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</si>
  <si>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</si>
  <si>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</si>
  <si>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</si>
  <si>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</si>
  <si>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</si>
  <si>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</si>
  <si>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</si>
  <si>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</si>
  <si>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</si>
  <si>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</si>
  <si>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</si>
  <si>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</si>
  <si>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</si>
  <si>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</si>
  <si>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</si>
  <si>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</si>
  <si>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</si>
  <si>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</si>
  <si>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</si>
  <si>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</si>
  <si>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</si>
  <si>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</si>
  <si>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</si>
  <si>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</si>
  <si>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</si>
  <si>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</si>
  <si>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</si>
  <si>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</si>
  <si>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</si>
  <si>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</si>
  <si>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</si>
  <si>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</si>
  <si>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</si>
  <si>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</si>
  <si>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</si>
  <si>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</si>
  <si>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</si>
  <si>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</si>
  <si>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</si>
  <si>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</si>
  <si>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</si>
  <si>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</si>
  <si>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</si>
  <si>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</si>
  <si>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</si>
  <si>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</si>
  <si>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</si>
  <si>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</si>
  <si>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</si>
  <si>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</si>
  <si>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</si>
  <si>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</si>
  <si>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</si>
  <si>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</si>
  <si>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</si>
  <si>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</si>
  <si>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</si>
  <si>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</si>
  <si>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</si>
  <si>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</si>
  <si>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</si>
  <si>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</si>
  <si>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</si>
  <si>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</si>
  <si>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</si>
  <si>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</si>
  <si>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</si>
  <si>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</si>
  <si>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</si>
  <si>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</si>
  <si>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</si>
  <si>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</si>
  <si>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</si>
  <si>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</si>
  <si>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</si>
  <si>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</si>
  <si>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</si>
  <si>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</si>
  <si>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</si>
  <si>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</si>
  <si>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</si>
  <si>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</si>
  <si>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</si>
  <si>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</si>
  <si>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</si>
  <si>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</si>
  <si>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</si>
  <si>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</si>
  <si>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</si>
  <si>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</si>
  <si>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</si>
  <si>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</si>
  <si>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</si>
  <si>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</si>
  <si>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</si>
  <si>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</si>
  <si>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</si>
  <si>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</si>
  <si>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</si>
  <si>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</si>
  <si>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</si>
  <si>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</si>
  <si>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</si>
  <si>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</si>
  <si>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</si>
  <si>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</si>
  <si>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</si>
  <si>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</si>
  <si>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</si>
  <si>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</si>
  <si>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</si>
  <si>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</si>
  <si>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</si>
  <si>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</si>
  <si>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</si>
  <si>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</si>
  <si>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</si>
  <si>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</si>
  <si>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</si>
  <si>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</si>
  <si>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</si>
  <si>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</si>
  <si>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</si>
  <si>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</si>
  <si>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</si>
  <si>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</si>
  <si>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</si>
  <si>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</si>
  <si>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</si>
  <si>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</si>
  <si>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</si>
  <si>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</si>
  <si>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</si>
  <si>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</si>
  <si>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</si>
  <si>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</si>
  <si>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</si>
  <si>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</si>
  <si>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</si>
  <si>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</si>
  <si>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</si>
  <si>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</si>
  <si>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</si>
  <si>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</si>
  <si>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</si>
  <si>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</si>
  <si>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</si>
  <si>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</si>
  <si>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</si>
  <si>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</si>
  <si>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</si>
  <si>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</si>
  <si>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</si>
  <si>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</si>
  <si>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</si>
  <si>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</si>
  <si>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</si>
  <si>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</si>
  <si>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</si>
  <si>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</si>
  <si>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</si>
  <si>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</si>
  <si>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</si>
  <si>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</si>
  <si>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</si>
  <si>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</si>
  <si>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</si>
  <si>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</si>
  <si>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</si>
  <si>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</si>
  <si>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</si>
  <si>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</si>
  <si>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</si>
  <si>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</si>
  <si>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</si>
  <si>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</si>
  <si>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</si>
  <si>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</si>
  <si>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</si>
  <si>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</si>
  <si>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</si>
  <si>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</si>
  <si>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</si>
  <si>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</si>
  <si>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</si>
  <si>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</si>
  <si>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</si>
  <si>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</si>
  <si>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</si>
  <si>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</si>
  <si>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</si>
  <si>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</si>
  <si>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</si>
  <si>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</si>
  <si>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</si>
  <si>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</si>
  <si>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</si>
  <si>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</si>
  <si>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</si>
  <si>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</si>
  <si>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</si>
  <si>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</si>
  <si>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</si>
  <si>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</si>
  <si>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</si>
  <si>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</si>
  <si>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</si>
  <si>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</si>
  <si>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</si>
  <si>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</si>
  <si>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</si>
  <si>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</si>
  <si>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</si>
  <si>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</si>
  <si>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</si>
  <si>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</si>
  <si>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</si>
  <si>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</si>
  <si>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</si>
  <si>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</si>
  <si>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</si>
  <si>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</si>
  <si>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</si>
  <si>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</si>
  <si>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</si>
  <si>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</si>
  <si>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</si>
  <si>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</si>
  <si>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</si>
  <si>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</si>
  <si>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</si>
  <si>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</si>
  <si>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</si>
  <si>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</si>
  <si>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</si>
  <si>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</si>
  <si>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</si>
  <si>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</si>
  <si>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</si>
  <si>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</si>
  <si>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</si>
  <si>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</si>
  <si>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</si>
  <si>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</si>
  <si>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</si>
  <si>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</si>
  <si>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</si>
  <si>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</si>
  <si>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</si>
  <si>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</si>
  <si>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</si>
  <si>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</si>
  <si>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</si>
  <si>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</si>
  <si>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</si>
  <si>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</si>
  <si>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</si>
  <si>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</si>
  <si>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</si>
  <si>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</si>
  <si>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</si>
  <si>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</si>
  <si>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</si>
  <si>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</si>
  <si>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</si>
  <si>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</si>
  <si>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</si>
  <si>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</si>
  <si>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</si>
  <si>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</si>
  <si>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</si>
  <si>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</si>
  <si>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</si>
  <si>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</si>
  <si>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</si>
  <si>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</si>
  <si>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</si>
  <si>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</si>
  <si>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</si>
  <si>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</si>
  <si>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</si>
  <si>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</si>
  <si>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</si>
  <si>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</si>
  <si>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</si>
  <si>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</si>
  <si>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</si>
  <si>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</si>
  <si>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</si>
  <si>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</si>
  <si>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</si>
  <si>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</si>
  <si>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</si>
  <si>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</si>
  <si>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</si>
  <si>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</si>
  <si>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</si>
  <si>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</si>
  <si>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</si>
  <si>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</si>
  <si>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</si>
  <si>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</si>
  <si>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</si>
  <si>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</si>
  <si>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</si>
  <si>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</si>
  <si>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</si>
  <si>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</si>
  <si>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</si>
  <si>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</si>
  <si>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</si>
  <si>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</si>
  <si>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</si>
  <si>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</si>
  <si>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</si>
  <si>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</si>
  <si>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</si>
  <si>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</si>
  <si>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</si>
  <si>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</si>
  <si>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</si>
  <si>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</si>
  <si>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</si>
  <si>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</si>
  <si>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</si>
  <si>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</si>
  <si>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</si>
  <si>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</si>
  <si>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</si>
  <si>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</si>
  <si>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</si>
  <si>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</si>
  <si>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</si>
  <si>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</si>
  <si>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</si>
  <si>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</si>
  <si>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</si>
  <si>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</si>
  <si>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</si>
  <si>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</si>
  <si>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</si>
  <si>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</si>
  <si>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</si>
  <si>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</si>
  <si>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</si>
  <si>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</si>
  <si>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</si>
  <si>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</si>
  <si>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</si>
  <si>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</si>
  <si>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</si>
  <si>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</si>
  <si>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</si>
  <si>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</si>
  <si>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</si>
  <si>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</si>
  <si>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</si>
  <si>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</si>
  <si>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</si>
  <si>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</si>
  <si>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</si>
  <si>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</si>
  <si>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</si>
  <si>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</si>
  <si>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</si>
  <si>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</si>
  <si>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</si>
  <si>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</si>
  <si>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</si>
  <si>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</si>
  <si>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</si>
  <si>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</si>
  <si>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</si>
  <si>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</si>
  <si>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</si>
  <si>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</si>
  <si>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</si>
  <si>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</si>
  <si>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</si>
  <si>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</si>
  <si>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</si>
  <si>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</si>
  <si>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</si>
  <si>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</si>
  <si>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</si>
  <si>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</si>
  <si>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</si>
  <si>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</si>
  <si>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</si>
  <si>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</si>
  <si>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</si>
  <si>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</si>
  <si>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</si>
  <si>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</si>
  <si>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</si>
  <si>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</si>
  <si>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</si>
  <si>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</si>
  <si>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</si>
  <si>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</si>
  <si>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</si>
  <si>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</si>
  <si>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</si>
  <si>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</si>
  <si>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</si>
  <si>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</si>
  <si>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</si>
  <si>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</si>
  <si>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</si>
  <si>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</si>
  <si>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</si>
  <si>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</si>
  <si>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</si>
  <si>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</si>
  <si>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</si>
  <si>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</si>
  <si>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</si>
  <si>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</si>
  <si>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</si>
  <si>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</si>
  <si>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</si>
  <si>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</si>
  <si>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</si>
  <si>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</si>
  <si>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</si>
  <si>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</si>
  <si>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</si>
  <si>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</si>
  <si>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</si>
  <si>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</si>
  <si>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</si>
  <si>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</si>
  <si>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</si>
  <si>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</si>
  <si>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</si>
  <si>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</si>
  <si>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</si>
  <si>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</si>
  <si>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</si>
  <si>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</si>
  <si>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</si>
  <si>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</si>
  <si>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</si>
  <si>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</si>
  <si>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</si>
  <si>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</si>
  <si>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</si>
  <si>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</si>
  <si>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</si>
  <si>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</si>
  <si>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</si>
  <si>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</si>
  <si>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</si>
  <si>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</si>
  <si>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</si>
  <si>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</si>
  <si>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</si>
  <si>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</si>
  <si>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</si>
  <si>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</si>
  <si>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</si>
  <si>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</si>
  <si>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</si>
  <si>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</si>
  <si>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</si>
  <si>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</si>
  <si>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</si>
  <si>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</si>
  <si>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</si>
  <si>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</si>
  <si>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</si>
  <si>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</si>
  <si>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</si>
  <si>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</si>
  <si>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</si>
  <si>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</si>
  <si>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</si>
  <si>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</si>
  <si>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</si>
  <si>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</si>
  <si>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</si>
  <si>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</si>
  <si>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</si>
  <si>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</si>
  <si>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</si>
  <si>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</si>
  <si>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</si>
  <si>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</si>
  <si>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</si>
  <si>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</si>
  <si>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</si>
  <si>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</si>
  <si>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</si>
  <si>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</si>
  <si>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</si>
  <si>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</si>
  <si>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</si>
  <si>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</si>
  <si>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</si>
  <si>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</si>
  <si>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</si>
  <si>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</si>
  <si>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</si>
  <si>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</si>
  <si>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</si>
  <si>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</si>
  <si>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</si>
  <si>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</si>
  <si>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</si>
  <si>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</si>
  <si>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</si>
  <si>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</si>
  <si>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</si>
  <si>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</si>
  <si>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</si>
  <si>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</si>
  <si>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</si>
  <si>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</si>
  <si>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</si>
  <si>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</si>
  <si>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</si>
  <si>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</si>
  <si>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</si>
  <si>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</si>
  <si>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</si>
  <si>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</si>
  <si>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</si>
  <si>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</si>
  <si>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</si>
  <si>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</si>
  <si>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</si>
  <si>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</si>
  <si>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</si>
  <si>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</si>
  <si>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</si>
  <si>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</si>
  <si>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</si>
  <si>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</si>
  <si>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</si>
  <si>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</si>
  <si>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</si>
  <si>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</si>
  <si>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</si>
  <si>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</si>
  <si>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</si>
  <si>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</si>
  <si>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</si>
  <si>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</si>
  <si>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</si>
  <si>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</si>
  <si>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</si>
  <si>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</si>
  <si>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</si>
  <si>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</si>
  <si>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</si>
  <si>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</si>
  <si>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</si>
  <si>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</si>
  <si>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</si>
  <si>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</si>
  <si>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</si>
  <si>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</si>
  <si>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</si>
  <si>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</si>
  <si>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</si>
  <si>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</si>
  <si>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</si>
  <si>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</si>
  <si>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</si>
  <si>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</si>
  <si>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</si>
  <si>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</si>
  <si>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</si>
  <si>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</si>
  <si>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</si>
  <si>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</si>
  <si>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</si>
  <si>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</si>
  <si>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</si>
  <si>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</si>
  <si>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</si>
  <si>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</si>
  <si>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</si>
  <si>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</si>
  <si>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</si>
  <si>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</si>
  <si>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</si>
  <si>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</si>
  <si>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</si>
  <si>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</si>
  <si>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</si>
  <si>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</si>
  <si>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</si>
  <si>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</si>
  <si>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</si>
  <si>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</si>
  <si>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</si>
  <si>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</si>
  <si>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</si>
  <si>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</si>
  <si>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</si>
  <si>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</si>
  <si>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</si>
  <si>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</si>
  <si>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</si>
  <si>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</si>
  <si>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</si>
  <si>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</si>
  <si>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</si>
  <si>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</si>
  <si>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</si>
  <si>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</si>
  <si>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</si>
  <si>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</si>
  <si>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</si>
  <si>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</si>
  <si>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</si>
  <si>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</si>
  <si>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</si>
  <si>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</si>
  <si>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</si>
  <si>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</si>
  <si>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</si>
  <si>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</si>
  <si>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</si>
  <si>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</si>
  <si>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</si>
  <si>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</si>
  <si>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</si>
  <si>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</si>
  <si>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</si>
  <si>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</si>
  <si>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</si>
  <si>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</si>
  <si>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</si>
  <si>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</si>
  <si>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</si>
  <si>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</si>
  <si>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</si>
  <si>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</si>
  <si>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</si>
  <si>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</si>
  <si>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</si>
  <si>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</si>
  <si>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</si>
  <si>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</si>
  <si>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</si>
  <si>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</si>
  <si>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</si>
  <si>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</si>
  <si>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</si>
  <si>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</si>
  <si>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</si>
  <si>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</si>
  <si>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</si>
  <si>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</si>
  <si>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</si>
  <si>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</si>
  <si>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</si>
  <si>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</si>
  <si>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</si>
  <si>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</si>
  <si>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</si>
  <si>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</si>
  <si>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</si>
  <si>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</si>
  <si>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</si>
  <si>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</si>
  <si>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</si>
  <si>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</si>
  <si>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</si>
  <si>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</si>
  <si>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</si>
  <si>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</si>
  <si>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</si>
  <si>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</si>
  <si>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</si>
  <si>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</si>
  <si>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</si>
  <si>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</si>
  <si>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</si>
  <si>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</si>
  <si>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</si>
  <si>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</si>
  <si>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</si>
  <si>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</si>
  <si>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</si>
  <si>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</si>
  <si>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</si>
  <si>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</si>
  <si>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</si>
  <si>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</si>
  <si>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</si>
  <si>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</si>
  <si>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</si>
  <si>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</si>
  <si>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</si>
  <si>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</si>
  <si>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</si>
  <si>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</si>
  <si>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</si>
  <si>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</si>
  <si>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</si>
  <si>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</si>
  <si>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</si>
  <si>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</si>
  <si>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</si>
  <si>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</si>
  <si>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</si>
  <si>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</si>
  <si>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</si>
  <si>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</si>
  <si>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</si>
  <si>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</si>
  <si>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</si>
  <si>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</si>
  <si>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</si>
  <si>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</si>
  <si>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</si>
  <si>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</si>
  <si>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</si>
  <si>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</si>
  <si>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</si>
  <si>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</si>
  <si>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</si>
  <si>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</si>
  <si>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</si>
  <si>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</si>
  <si>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</si>
  <si>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</si>
  <si>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</si>
  <si>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</si>
  <si>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</si>
  <si>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</si>
  <si>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</si>
  <si>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</si>
  <si>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</si>
  <si>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</si>
  <si>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</si>
  <si>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</si>
  <si>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</si>
  <si>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</si>
  <si>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</si>
  <si>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</si>
  <si>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</si>
  <si>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</si>
  <si>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</si>
  <si>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</si>
  <si>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</si>
  <si>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</si>
  <si>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</si>
  <si>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</si>
  <si>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</si>
  <si>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</si>
  <si>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</si>
  <si>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</si>
  <si>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</si>
  <si>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</si>
  <si>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</si>
  <si>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</si>
  <si>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</si>
  <si>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</si>
  <si>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</si>
  <si>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</si>
  <si>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</si>
  <si>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</si>
  <si>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</si>
  <si>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</si>
  <si>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</si>
  <si>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</si>
  <si>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</si>
  <si>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</si>
  <si>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</si>
  <si>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</si>
  <si>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</si>
  <si>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</si>
  <si>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</si>
  <si>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</si>
  <si>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</si>
  <si>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</si>
  <si>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</si>
  <si>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</si>
  <si>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</si>
  <si>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</si>
  <si>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</si>
  <si>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</si>
  <si>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</si>
  <si>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</si>
  <si>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</si>
  <si>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</si>
  <si>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</si>
  <si>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</si>
  <si>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</si>
  <si>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</si>
  <si>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</si>
  <si>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</si>
  <si>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</si>
  <si>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</si>
  <si>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</si>
  <si>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</si>
  <si>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</si>
  <si>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</si>
  <si>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</si>
  <si>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</si>
  <si>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</si>
  <si>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</si>
  <si>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</si>
  <si>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</si>
  <si>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</si>
  <si>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</si>
  <si>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</si>
  <si>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</si>
  <si>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</si>
  <si>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</si>
  <si>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</si>
  <si>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</si>
  <si>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</si>
  <si>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</si>
  <si>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</si>
  <si>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</si>
  <si>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</si>
  <si>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</si>
  <si>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</si>
  <si>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</si>
  <si>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</si>
  <si>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</si>
  <si>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</si>
  <si>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</si>
  <si>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</si>
  <si>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</si>
  <si>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</si>
  <si>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</si>
  <si>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</si>
  <si>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</si>
  <si>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</si>
  <si>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</si>
  <si>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</si>
  <si>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</si>
  <si>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</si>
  <si>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</si>
  <si>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</si>
  <si>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</si>
  <si>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</si>
  <si>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</si>
  <si>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</si>
  <si>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</si>
  <si>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</si>
  <si>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</si>
  <si>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</si>
  <si>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</si>
  <si>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</si>
  <si>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</si>
  <si>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</si>
  <si>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</si>
  <si>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</si>
  <si>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</si>
  <si>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</si>
  <si>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</si>
  <si>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</si>
  <si>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</si>
  <si>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</si>
  <si>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</si>
  <si>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</si>
  <si>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</si>
  <si>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</si>
  <si>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</si>
  <si>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</si>
  <si>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</si>
  <si>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</si>
  <si>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</si>
  <si>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</si>
  <si>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</si>
  <si>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</si>
  <si>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</si>
  <si>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</si>
  <si>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</si>
  <si>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</si>
  <si>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</si>
  <si>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</si>
  <si>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</si>
  <si>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</si>
  <si>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</si>
  <si>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</si>
  <si>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</si>
  <si>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</si>
  <si>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</si>
  <si>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</si>
  <si>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</si>
  <si>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</si>
  <si>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</si>
  <si>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</si>
  <si>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</si>
  <si>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</si>
  <si>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</si>
  <si>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</si>
  <si>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</si>
  <si>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</si>
  <si>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</si>
  <si>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</si>
  <si>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</si>
  <si>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</si>
  <si>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</si>
  <si>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</si>
  <si>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</si>
  <si>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</si>
  <si>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</si>
  <si>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</si>
  <si>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</si>
  <si>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</si>
  <si>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</si>
  <si>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</si>
  <si>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</si>
  <si>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</si>
  <si>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</si>
  <si>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</si>
  <si>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</si>
  <si>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</si>
  <si>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</si>
  <si>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</si>
  <si>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</si>
  <si>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</si>
  <si>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</si>
  <si>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</si>
  <si>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</si>
  <si>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</si>
  <si>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</si>
  <si>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</si>
  <si>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</si>
  <si>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</si>
  <si>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</si>
  <si>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</si>
  <si>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</si>
  <si>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</si>
  <si>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</si>
  <si>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</si>
  <si>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</si>
  <si>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</si>
  <si>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</si>
  <si>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</si>
  <si>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</si>
  <si>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</si>
  <si>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</si>
  <si>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</si>
  <si>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</si>
  <si>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</si>
  <si>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</si>
  <si>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</si>
  <si>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</si>
  <si>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</si>
  <si>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</si>
  <si>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</si>
  <si>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</si>
  <si>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</si>
  <si>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</si>
  <si>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</si>
  <si>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</si>
  <si>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</si>
  <si>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</si>
  <si>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</si>
  <si>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</si>
  <si>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</si>
  <si>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</si>
  <si>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</si>
  <si>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</si>
  <si>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</si>
  <si>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</si>
  <si>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</si>
  <si>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</si>
  <si>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</si>
  <si>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</si>
  <si>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</si>
  <si>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</si>
  <si>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</si>
  <si>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</si>
  <si>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</si>
  <si>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</si>
  <si>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</si>
  <si>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</si>
  <si>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</si>
  <si>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</si>
  <si>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</si>
  <si>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</si>
  <si>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</si>
  <si>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</si>
  <si>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</si>
  <si>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</si>
  <si>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</si>
  <si>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</si>
  <si>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</si>
  <si>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</si>
  <si>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</si>
  <si>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</si>
  <si>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</si>
  <si>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</si>
  <si>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</si>
  <si>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</si>
  <si>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</si>
  <si>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</si>
  <si>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</si>
  <si>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</si>
  <si>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</si>
  <si>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</si>
  <si>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</si>
  <si>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</si>
  <si>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</si>
  <si>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</si>
  <si>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</si>
  <si>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</si>
  <si>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</si>
  <si>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</si>
  <si>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</si>
  <si>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</si>
  <si>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</si>
  <si>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</si>
  <si>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</si>
  <si>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</si>
  <si>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</si>
  <si>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</si>
  <si>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</si>
  <si>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</si>
  <si>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</si>
  <si>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</si>
  <si>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</si>
  <si>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</si>
  <si>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</si>
  <si>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</si>
  <si>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</si>
  <si>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</si>
  <si>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</si>
  <si>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</si>
  <si>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</si>
  <si>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</si>
  <si>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</si>
  <si>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</si>
  <si>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</si>
  <si>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</si>
  <si>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</si>
  <si>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</si>
  <si>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</si>
  <si>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</si>
  <si>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</si>
  <si>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</si>
  <si>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</si>
  <si>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</si>
  <si>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</si>
  <si>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</si>
  <si>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</si>
  <si>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</si>
  <si>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</si>
  <si>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</si>
  <si>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</si>
  <si>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</si>
  <si>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</si>
  <si>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</si>
  <si>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</si>
  <si>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</si>
  <si>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</si>
  <si>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</si>
  <si>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</si>
  <si>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</si>
  <si>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</si>
  <si>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</si>
  <si>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</si>
  <si>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</si>
  <si>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</si>
  <si>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</si>
  <si>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</si>
  <si>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</si>
  <si>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</si>
  <si>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</si>
  <si>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</si>
  <si>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</si>
  <si>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</si>
  <si>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</si>
  <si>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</si>
  <si>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</si>
  <si>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</si>
  <si>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</si>
  <si>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</si>
  <si>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</si>
  <si>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</si>
  <si>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</si>
  <si>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</si>
  <si>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</si>
  <si>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</si>
  <si>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</si>
  <si>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</si>
  <si>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</si>
  <si>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</si>
  <si>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</si>
  <si>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</si>
  <si>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</si>
  <si>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</si>
  <si>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</si>
  <si>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</si>
  <si>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</si>
  <si>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</si>
  <si>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</si>
  <si>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</si>
  <si>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</si>
  <si>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</si>
  <si>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</si>
  <si>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</si>
  <si>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</si>
  <si>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</si>
  <si>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</si>
  <si>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</si>
  <si>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</si>
  <si>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</si>
  <si>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</si>
  <si>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</si>
  <si>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</si>
  <si>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</si>
  <si>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</si>
  <si>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</si>
  <si>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</si>
  <si>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</si>
  <si>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</si>
  <si>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</si>
  <si>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</si>
  <si>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</si>
  <si>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</si>
  <si>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</si>
  <si>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</si>
  <si>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</si>
  <si>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</si>
  <si>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</si>
  <si>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</si>
  <si>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</si>
  <si>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</si>
  <si>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</si>
  <si>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</si>
  <si>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</si>
  <si>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</si>
  <si>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</si>
  <si>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</si>
  <si>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</si>
  <si>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</si>
  <si>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</si>
  <si>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</si>
  <si>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</si>
  <si>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</si>
  <si>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</si>
  <si>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</si>
  <si>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</si>
  <si>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</si>
  <si>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</si>
  <si>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</si>
  <si>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</si>
  <si>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</si>
  <si>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</si>
  <si>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</si>
  <si>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</si>
  <si>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</si>
  <si>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</si>
  <si>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</si>
  <si>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</si>
  <si>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</si>
  <si>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</si>
  <si>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</si>
  <si>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</si>
  <si>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</si>
  <si>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</si>
  <si>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</si>
  <si>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</si>
  <si>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</si>
  <si>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</si>
  <si>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</si>
  <si>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</si>
  <si>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</si>
  <si>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</si>
  <si>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</si>
  <si>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</si>
  <si>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</si>
  <si>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</si>
  <si>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</si>
  <si>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</si>
  <si>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</si>
  <si>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</si>
  <si>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</si>
  <si>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</si>
  <si>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</si>
  <si>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</si>
  <si>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</si>
  <si>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</si>
  <si>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</si>
  <si>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</si>
  <si>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</si>
  <si>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</si>
  <si>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</si>
  <si>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</si>
  <si>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</si>
  <si>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</si>
  <si>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</si>
  <si>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</si>
  <si>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</si>
  <si>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</si>
  <si>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</si>
  <si>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</si>
  <si>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</si>
  <si>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</si>
  <si>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</si>
  <si>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</si>
  <si>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</si>
  <si>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</si>
  <si>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</si>
  <si>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</si>
  <si>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</si>
  <si>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</si>
  <si>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</si>
  <si>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</si>
  <si>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</si>
  <si>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</si>
  <si>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</si>
  <si>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</si>
  <si>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</si>
  <si>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</si>
  <si>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</si>
  <si>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</si>
  <si>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</si>
  <si>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</si>
  <si>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</si>
  <si>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</si>
  <si>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</si>
  <si>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</si>
  <si>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</si>
  <si>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</si>
  <si>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</si>
  <si>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</si>
  <si>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</si>
  <si>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</si>
  <si>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</si>
  <si>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</si>
  <si>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</si>
  <si>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</si>
  <si>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</si>
  <si>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</si>
  <si>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</si>
  <si>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</si>
  <si>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</si>
  <si>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</si>
  <si>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</si>
  <si>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</si>
  <si>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</si>
  <si>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</si>
  <si>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</si>
  <si>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</si>
  <si>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</si>
  <si>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</si>
  <si>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</si>
  <si>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</si>
  <si>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</si>
  <si>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</si>
  <si>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</si>
  <si>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</si>
  <si>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</si>
  <si>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</si>
  <si>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</si>
  <si>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</si>
  <si>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</si>
  <si>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</si>
  <si>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</si>
  <si>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</si>
  <si>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</si>
  <si>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</si>
  <si>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</si>
  <si>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</si>
  <si>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</si>
  <si>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</si>
  <si>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</si>
  <si>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</si>
  <si>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</si>
  <si>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</si>
  <si>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</si>
  <si>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</si>
  <si>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</si>
  <si>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</si>
  <si>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</si>
  <si>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</si>
  <si>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</si>
  <si>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</si>
  <si>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</si>
  <si>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</si>
  <si>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</si>
  <si>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</si>
  <si>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</si>
  <si>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</si>
  <si>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</si>
  <si>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</si>
  <si>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</si>
  <si>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</si>
  <si>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</si>
  <si>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</si>
  <si>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</si>
  <si>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</si>
  <si>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</si>
  <si>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</si>
  <si>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</si>
  <si>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</si>
  <si>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</si>
  <si>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</si>
  <si>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</si>
  <si>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</si>
  <si>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</si>
  <si>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</si>
  <si>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</si>
  <si>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</si>
  <si>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</si>
  <si>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</si>
  <si>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</si>
  <si>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</si>
  <si>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</si>
  <si>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</si>
  <si>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</si>
  <si>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</si>
  <si>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</si>
  <si>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</si>
  <si>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</si>
  <si>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</si>
  <si>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</si>
  <si>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</si>
  <si>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</si>
  <si>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</si>
  <si>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</si>
  <si>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</si>
  <si>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</si>
  <si>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</si>
  <si>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</si>
  <si>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</si>
  <si>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</si>
  <si>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</si>
  <si>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</si>
  <si>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</si>
  <si>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</si>
  <si>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</si>
  <si>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</si>
  <si>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</si>
  <si>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</si>
  <si>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</si>
  <si>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</si>
  <si>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</si>
  <si>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</si>
  <si>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</si>
  <si>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</si>
  <si>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</si>
  <si>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</si>
  <si>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</si>
  <si>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</si>
  <si>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</si>
  <si>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</si>
  <si>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</si>
  <si>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</si>
  <si>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</si>
  <si>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</si>
  <si>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</si>
  <si>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</si>
  <si>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</si>
  <si>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</si>
  <si>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</si>
  <si>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</si>
  <si>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</si>
  <si>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</si>
  <si>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</si>
  <si>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</si>
  <si>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</si>
  <si>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</si>
  <si>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</si>
  <si>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</si>
  <si>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</si>
  <si>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</si>
  <si>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</si>
  <si>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</si>
  <si>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</si>
  <si>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</si>
  <si>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</si>
  <si>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</si>
  <si>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</si>
  <si>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</si>
  <si>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</si>
  <si>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</si>
  <si>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</si>
  <si>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</si>
  <si>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</si>
  <si>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</si>
  <si>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</si>
  <si>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</si>
  <si>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</si>
  <si>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</si>
  <si>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</si>
  <si>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</si>
  <si>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</si>
  <si>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</si>
  <si>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</si>
  <si>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</si>
  <si>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</si>
  <si>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</si>
  <si>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</si>
  <si>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</si>
  <si>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</si>
  <si>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</si>
  <si>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</si>
  <si>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</si>
  <si>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</si>
  <si>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</si>
  <si>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</si>
  <si>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</si>
  <si>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</si>
  <si>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</si>
  <si>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</si>
  <si>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</si>
  <si>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</si>
  <si>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</si>
  <si>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</si>
  <si>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</si>
  <si>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</si>
  <si>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</si>
  <si>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</si>
  <si>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</si>
  <si>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</si>
  <si>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</si>
  <si>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</si>
  <si>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</si>
  <si>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</si>
  <si>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</si>
  <si>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</si>
  <si>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</si>
  <si>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</si>
  <si>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</si>
  <si>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</si>
  <si>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</si>
  <si>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</si>
  <si>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</si>
  <si>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</si>
  <si>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</si>
  <si>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</si>
  <si>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</si>
  <si>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</si>
  <si>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</si>
  <si>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</si>
  <si>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</si>
  <si>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</si>
  <si>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</si>
  <si>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</si>
  <si>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</si>
  <si>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</si>
  <si>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</si>
  <si>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</si>
  <si>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</si>
  <si>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</si>
  <si>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</si>
  <si>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</si>
  <si>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</si>
  <si>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</si>
  <si>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</si>
  <si>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</si>
  <si>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</si>
  <si>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</si>
  <si>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</si>
  <si>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</si>
  <si>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</si>
  <si>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</si>
  <si>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</si>
  <si>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</si>
  <si>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</si>
  <si>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</si>
  <si>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</si>
  <si>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</si>
  <si>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</si>
  <si>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</si>
  <si>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</si>
  <si>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</si>
  <si>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</si>
  <si>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</si>
  <si>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</si>
  <si>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</si>
  <si>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</si>
  <si>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</si>
  <si>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</si>
  <si>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</si>
  <si>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</si>
  <si>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</si>
  <si>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</si>
  <si>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</si>
  <si>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</si>
  <si>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</si>
  <si>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</si>
  <si>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</si>
  <si>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</si>
  <si>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</si>
  <si>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</si>
  <si>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</si>
  <si>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</si>
  <si>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</si>
  <si>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</si>
  <si>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</si>
  <si>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</si>
  <si>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</si>
  <si>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</si>
  <si>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</si>
  <si>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</si>
  <si>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</si>
  <si>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</si>
  <si>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</si>
  <si>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</si>
  <si>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</si>
  <si>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</si>
  <si>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</si>
  <si>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</si>
  <si>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</si>
  <si>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</si>
  <si>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</si>
  <si>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</si>
  <si>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</si>
  <si>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</si>
  <si>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</si>
  <si>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</si>
  <si>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</si>
  <si>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</si>
  <si>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</si>
  <si>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</si>
  <si>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</si>
  <si>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</si>
  <si>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</si>
  <si>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</si>
  <si>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</si>
  <si>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</si>
  <si>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</si>
  <si>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</si>
  <si>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</si>
  <si>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</si>
  <si>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</si>
  <si>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</si>
  <si>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</si>
  <si>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</si>
  <si>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</si>
  <si>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</si>
  <si>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</si>
  <si>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</si>
  <si>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</si>
  <si>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</si>
  <si>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</si>
  <si>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</si>
  <si>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</si>
  <si>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</si>
  <si>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</si>
  <si>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</si>
  <si>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</si>
  <si>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</si>
  <si>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</si>
  <si>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</si>
  <si>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</si>
  <si>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</si>
  <si>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</si>
  <si>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</si>
  <si>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</si>
  <si>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</si>
  <si>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</si>
  <si>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</si>
  <si>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</si>
  <si>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</si>
  <si>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</si>
  <si>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</si>
  <si>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</si>
  <si>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</si>
  <si>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</si>
  <si>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</si>
  <si>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</si>
  <si>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</si>
  <si>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</si>
  <si>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</si>
  <si>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</si>
  <si>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</si>
  <si>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</si>
  <si>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</si>
  <si>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</si>
  <si>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</si>
  <si>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</si>
  <si>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</si>
  <si>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</si>
  <si>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</si>
  <si>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</si>
  <si>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</si>
  <si>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</si>
  <si>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</si>
  <si>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</si>
  <si>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</si>
  <si>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</si>
  <si>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</si>
  <si>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</si>
  <si>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</si>
  <si>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</si>
  <si>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</si>
  <si>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</si>
  <si>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</si>
  <si>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</si>
  <si>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</si>
  <si>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</si>
  <si>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</si>
  <si>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</si>
  <si>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</si>
  <si>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</si>
  <si>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</si>
  <si>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</si>
  <si>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</si>
  <si>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</si>
  <si>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</si>
  <si>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</si>
  <si>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</si>
  <si>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</si>
  <si>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</si>
  <si>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</si>
  <si>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</si>
  <si>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</si>
  <si>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</si>
  <si>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</si>
  <si>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</si>
  <si>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</si>
  <si>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</si>
  <si>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</si>
  <si>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</si>
  <si>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</si>
  <si>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</si>
  <si>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</si>
  <si>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</si>
  <si>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</si>
  <si>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</si>
  <si>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</si>
  <si>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</si>
  <si>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</si>
  <si>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</si>
  <si>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</si>
  <si>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</si>
  <si>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</si>
  <si>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</si>
  <si>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</si>
  <si>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</si>
  <si>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</si>
  <si>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</si>
  <si>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</si>
  <si>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</si>
  <si>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</si>
  <si>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</si>
  <si>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</si>
  <si>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</si>
  <si>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</si>
  <si>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</si>
  <si>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</si>
  <si>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</si>
  <si>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</si>
  <si>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</si>
  <si>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</si>
  <si>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</si>
  <si>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</si>
  <si>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</si>
  <si>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</si>
  <si>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</si>
  <si>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</si>
  <si>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</si>
  <si>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</si>
  <si>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</si>
  <si>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</si>
  <si>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</si>
  <si>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</si>
  <si>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</si>
  <si>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</si>
  <si>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</si>
  <si>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</si>
  <si>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</si>
  <si>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</si>
  <si>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</si>
  <si>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</si>
  <si>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</si>
  <si>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</si>
  <si>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</si>
  <si>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</si>
  <si>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</si>
  <si>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</si>
  <si>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</si>
  <si>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</si>
  <si>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</si>
  <si>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</si>
  <si>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</si>
  <si>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</si>
  <si>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</si>
  <si>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</si>
  <si>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</si>
  <si>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</si>
  <si>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</si>
  <si>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</si>
  <si>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</si>
  <si>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</si>
  <si>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</si>
  <si>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</si>
  <si>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</si>
  <si>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</si>
  <si>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</si>
  <si>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</si>
  <si>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</si>
  <si>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</si>
  <si>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</si>
  <si>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</si>
  <si>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</si>
  <si>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</si>
  <si>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</si>
  <si>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</si>
  <si>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</si>
  <si>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</si>
  <si>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</si>
  <si>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</si>
  <si>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</si>
  <si>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</si>
  <si>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</si>
  <si>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</si>
  <si>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</si>
  <si>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</si>
  <si>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</si>
  <si>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</si>
  <si>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</si>
  <si>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</si>
  <si>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</si>
  <si>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</si>
  <si>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</si>
  <si>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</si>
  <si>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</si>
  <si>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</si>
  <si>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</si>
  <si>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</si>
  <si>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</si>
  <si>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</si>
  <si>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</si>
  <si>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</si>
  <si>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</si>
  <si>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</si>
  <si>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</si>
  <si>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</si>
  <si>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</si>
  <si>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</si>
  <si>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</si>
  <si>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</si>
  <si>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</si>
  <si>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</si>
  <si>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</si>
  <si>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</si>
  <si>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</si>
  <si>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</si>
  <si>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</si>
  <si>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</si>
  <si>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</si>
  <si>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</si>
  <si>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</si>
  <si>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</si>
  <si>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</si>
  <si>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</si>
  <si>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</si>
  <si>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</si>
  <si>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</si>
  <si>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</si>
  <si>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</si>
  <si>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</si>
  <si>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</si>
  <si>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</si>
  <si>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</si>
  <si>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</si>
  <si>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</si>
  <si>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</si>
  <si>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</si>
  <si>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</si>
  <si>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</si>
  <si>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</si>
  <si>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</si>
  <si>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</si>
  <si>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</si>
  <si>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</si>
  <si>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</si>
  <si>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</si>
  <si>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</si>
  <si>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</si>
  <si>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</si>
  <si>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</si>
  <si>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</si>
  <si>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</si>
  <si>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</si>
  <si>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</si>
  <si>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</si>
  <si>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</si>
  <si>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</si>
  <si>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</si>
  <si>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</si>
  <si>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</si>
  <si>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</si>
  <si>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</si>
  <si>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</si>
  <si>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</si>
  <si>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</si>
  <si>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</si>
  <si>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</si>
  <si>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</si>
  <si>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</si>
  <si>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</si>
  <si>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</si>
  <si>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</si>
  <si>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</si>
  <si>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</si>
  <si>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</si>
  <si>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</si>
  <si>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</si>
  <si>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</si>
  <si>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</si>
  <si>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</si>
  <si>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</si>
  <si>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</si>
  <si>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</si>
  <si>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</si>
  <si>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</si>
  <si>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</si>
  <si>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</si>
  <si>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</si>
  <si>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</si>
  <si>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</si>
  <si>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</si>
  <si>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</si>
  <si>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</si>
  <si>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</si>
  <si>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</si>
  <si>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</si>
  <si>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</si>
  <si>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</si>
  <si>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</si>
  <si>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</si>
  <si>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</si>
  <si>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</si>
  <si>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</si>
  <si>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</si>
  <si>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</si>
  <si>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</si>
  <si>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</si>
  <si>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</si>
  <si>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</si>
  <si>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</si>
  <si>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</si>
  <si>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</si>
  <si>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</si>
  <si>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</si>
  <si>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</si>
  <si>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</si>
  <si>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</si>
  <si>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</si>
  <si>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</si>
  <si>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</si>
  <si>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</si>
  <si>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</si>
  <si>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</si>
  <si>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</si>
  <si>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</si>
  <si>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</si>
  <si>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</si>
  <si>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</si>
  <si>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</si>
  <si>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</si>
  <si>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</si>
  <si>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</si>
  <si>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</si>
  <si>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</si>
  <si>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</si>
  <si>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</si>
  <si>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</si>
  <si>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</si>
  <si>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</si>
  <si>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</si>
  <si>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</si>
  <si>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</si>
  <si>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</si>
  <si>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</si>
  <si>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</si>
  <si>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</si>
  <si>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</si>
  <si>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</si>
  <si>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</si>
  <si>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</si>
  <si>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</si>
  <si>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</si>
  <si>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</si>
  <si>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</si>
  <si>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</si>
  <si>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</si>
  <si>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</si>
  <si>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</si>
  <si>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</si>
  <si>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</si>
  <si>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</si>
  <si>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</si>
  <si>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</si>
  <si>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</si>
  <si>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</si>
  <si>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</si>
  <si>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</si>
  <si>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</si>
  <si>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</si>
  <si>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</si>
  <si>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</si>
  <si>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</si>
  <si>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</si>
  <si>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</si>
  <si>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</si>
  <si>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</si>
  <si>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</si>
  <si>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</si>
  <si>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</si>
  <si>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</si>
  <si>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</si>
  <si>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</si>
  <si>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</si>
  <si>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</si>
  <si>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</si>
  <si>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</si>
  <si>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</si>
  <si>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</si>
  <si>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</si>
  <si>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</si>
  <si>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</si>
  <si>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</si>
  <si>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</si>
  <si>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</si>
  <si>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</si>
  <si>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</si>
  <si>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</si>
  <si>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</si>
  <si>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</si>
  <si>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</si>
  <si>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</si>
  <si>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</si>
  <si>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</si>
  <si>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</si>
  <si>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</si>
  <si>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</si>
  <si>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</si>
  <si>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</si>
  <si>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</si>
  <si>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</si>
  <si>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</si>
  <si>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</si>
  <si>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</si>
  <si>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</si>
  <si>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</si>
  <si>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</si>
  <si>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</si>
  <si>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</si>
  <si>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</si>
  <si>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</si>
  <si>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</si>
  <si>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</si>
  <si>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</si>
  <si>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</si>
  <si>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</si>
  <si>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</si>
  <si>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</si>
  <si>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</si>
  <si>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</si>
  <si>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</si>
  <si>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</si>
  <si>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</si>
  <si>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</si>
  <si>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</si>
  <si>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</si>
  <si>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</si>
  <si>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</si>
  <si>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</si>
  <si>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</si>
  <si>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</si>
  <si>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</si>
  <si>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</si>
  <si>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</si>
  <si>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</si>
  <si>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</si>
  <si>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</si>
  <si>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</si>
  <si>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</si>
  <si>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</si>
  <si>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</si>
  <si>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</si>
  <si>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</si>
  <si>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</si>
  <si>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</si>
  <si>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</si>
  <si>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</si>
  <si>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</si>
  <si>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</si>
  <si>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</si>
  <si>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</si>
  <si>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</si>
  <si>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</si>
  <si>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</si>
  <si>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</si>
  <si>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</si>
  <si>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</si>
  <si>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</si>
  <si>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</si>
  <si>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</si>
  <si>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</si>
  <si>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</si>
  <si>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</si>
  <si>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</si>
  <si>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</si>
  <si>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</si>
  <si>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</si>
  <si>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</si>
  <si>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</si>
  <si>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</si>
  <si>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</si>
  <si>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</si>
  <si>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</si>
  <si>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</si>
  <si>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</si>
  <si>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</si>
  <si>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</si>
  <si>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</si>
  <si>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</si>
  <si>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</si>
  <si>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</si>
  <si>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</si>
  <si>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</si>
  <si>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</si>
  <si>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</si>
  <si>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</si>
  <si>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</si>
  <si>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</si>
  <si>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</si>
  <si>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</si>
  <si>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</si>
  <si>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</si>
  <si>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</si>
  <si>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</si>
  <si>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</si>
  <si>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</si>
  <si>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</si>
  <si>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</si>
  <si>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</si>
  <si>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</si>
  <si>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</si>
  <si>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</si>
  <si>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</si>
  <si>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</si>
  <si>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</si>
  <si>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</si>
  <si>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</si>
  <si>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</si>
  <si>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</si>
  <si>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</si>
  <si>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</si>
  <si>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</si>
  <si>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</si>
  <si>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</si>
  <si>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</si>
  <si>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</si>
  <si>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</si>
  <si>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</si>
  <si>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</si>
  <si>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</si>
  <si>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</si>
  <si>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</si>
  <si>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</si>
  <si>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</si>
  <si>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</si>
  <si>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</si>
  <si>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</si>
  <si>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</si>
  <si>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</si>
  <si>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</si>
  <si>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</si>
  <si>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</si>
  <si>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</si>
  <si>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</si>
  <si>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</si>
  <si>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</si>
  <si>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</si>
  <si>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</si>
  <si>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</si>
  <si>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</si>
  <si>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</si>
  <si>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</si>
  <si>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</si>
  <si>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</si>
  <si>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</si>
  <si>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</si>
  <si>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</si>
  <si>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</si>
  <si>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</si>
  <si>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</si>
  <si>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</si>
  <si>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</si>
  <si>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</si>
  <si>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</si>
  <si>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</si>
  <si>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</si>
  <si>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</si>
  <si>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</si>
  <si>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</si>
  <si>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</si>
  <si>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</si>
  <si>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</si>
  <si>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</si>
  <si>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</si>
  <si>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</si>
  <si>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</si>
  <si>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</si>
  <si>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</si>
  <si>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</si>
  <si>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</si>
  <si>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</si>
  <si>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</si>
  <si>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</si>
  <si>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</si>
  <si>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</si>
  <si>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</si>
  <si>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</si>
  <si>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</si>
  <si>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</si>
  <si>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</si>
  <si>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</si>
  <si>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</si>
  <si>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</si>
  <si>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</si>
  <si>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</si>
  <si>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</si>
  <si>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</si>
  <si>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</si>
  <si>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</si>
  <si>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</si>
  <si>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</si>
  <si>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</si>
  <si>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</si>
  <si>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</si>
  <si>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</si>
  <si>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</si>
  <si>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</si>
  <si>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</si>
  <si>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</si>
  <si>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</si>
  <si>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</si>
  <si>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</si>
  <si>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</si>
  <si>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</si>
  <si>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</si>
  <si>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</si>
  <si>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</si>
  <si>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</si>
  <si>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</si>
  <si>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</si>
  <si>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</si>
  <si>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</si>
  <si>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</si>
  <si>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</si>
  <si>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</si>
  <si>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</si>
  <si>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</si>
  <si>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</si>
  <si>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</si>
  <si>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</si>
  <si>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</si>
  <si>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</si>
  <si>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</si>
  <si>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</si>
  <si>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</si>
  <si>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</si>
  <si>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</si>
  <si>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</si>
  <si>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</si>
  <si>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</si>
  <si>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</si>
  <si>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</si>
  <si>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</si>
  <si>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</si>
  <si>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</si>
  <si>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</si>
  <si>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</si>
  <si>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</si>
  <si>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</si>
  <si>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</si>
  <si>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</si>
  <si>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</si>
  <si>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</si>
  <si>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</si>
  <si>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</si>
  <si>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</si>
  <si>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</si>
  <si>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</si>
  <si>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</si>
  <si>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</si>
  <si>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</si>
  <si>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</si>
  <si>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</si>
  <si>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</si>
  <si>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</si>
  <si>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</si>
  <si>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</si>
  <si>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</si>
  <si>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</si>
  <si>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</si>
  <si>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</si>
  <si>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</si>
  <si>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</si>
  <si>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</si>
  <si>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</si>
  <si>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</si>
  <si>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</si>
  <si>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</si>
  <si>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</si>
  <si>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</si>
  <si>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</si>
  <si>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</si>
  <si>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</si>
  <si>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</si>
  <si>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</si>
  <si>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</si>
  <si>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</si>
  <si>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</si>
  <si>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</si>
  <si>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</si>
  <si>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</si>
  <si>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</si>
  <si>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</si>
  <si>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</si>
  <si>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</si>
  <si>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</si>
  <si>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</si>
  <si>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</si>
  <si>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</si>
  <si>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</si>
  <si>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</si>
  <si>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</si>
  <si>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</si>
  <si>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</si>
  <si>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</si>
  <si>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</si>
  <si>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</si>
  <si>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</si>
  <si>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</si>
  <si>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</si>
  <si>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</si>
  <si>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</si>
  <si>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</si>
  <si>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</si>
  <si>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</si>
  <si>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</si>
  <si>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</si>
  <si>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</si>
  <si>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</si>
  <si>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</si>
  <si>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</si>
  <si>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</si>
  <si>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</si>
  <si>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</si>
  <si>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</si>
  <si>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</si>
  <si>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</si>
  <si>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</si>
  <si>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</si>
  <si>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</si>
  <si>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</si>
  <si>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</si>
  <si>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</si>
  <si>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</si>
  <si>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</si>
  <si>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</si>
  <si>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</si>
  <si>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</si>
  <si>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</si>
  <si>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</si>
  <si>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</si>
  <si>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</si>
  <si>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</si>
  <si>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</si>
  <si>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</si>
  <si>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</si>
  <si>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</si>
  <si>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</si>
  <si>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</si>
  <si>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</si>
  <si>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</si>
  <si>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</si>
  <si>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</si>
  <si>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</si>
  <si>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</si>
  <si>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</si>
  <si>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</si>
  <si>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</si>
  <si>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</si>
  <si>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</si>
  <si>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</si>
  <si>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</si>
  <si>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</si>
  <si>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</si>
  <si>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</si>
  <si>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</si>
  <si>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</si>
  <si>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</si>
  <si>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</si>
  <si>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</si>
  <si>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</si>
  <si>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</si>
  <si>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</si>
  <si>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</si>
  <si>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</si>
  <si>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</si>
  <si>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</si>
  <si>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</si>
  <si>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</si>
  <si>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</si>
  <si>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</si>
  <si>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</si>
  <si>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</si>
  <si>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</si>
  <si>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</si>
  <si>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</si>
  <si>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</si>
  <si>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</si>
  <si>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</si>
  <si>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</si>
  <si>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</si>
  <si>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</si>
  <si>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</si>
  <si>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</si>
  <si>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</si>
  <si>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</si>
  <si>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</si>
  <si>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</si>
  <si>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</si>
  <si>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</si>
  <si>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</si>
  <si>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</si>
  <si>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</si>
  <si>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</si>
  <si>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</si>
  <si>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</si>
  <si>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</si>
  <si>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</si>
  <si>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</si>
  <si>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</si>
  <si>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</si>
  <si>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</si>
  <si>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</si>
  <si>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</si>
  <si>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</si>
  <si>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</si>
  <si>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</si>
  <si>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</si>
  <si>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</si>
  <si>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</si>
  <si>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</si>
  <si>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</si>
  <si>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</si>
  <si>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</si>
  <si>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</si>
  <si>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</si>
  <si>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</si>
  <si>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</si>
  <si>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</si>
  <si>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</si>
  <si>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</si>
  <si>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</si>
  <si>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</si>
  <si>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</si>
  <si>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</si>
  <si>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</si>
  <si>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</si>
  <si>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</si>
  <si>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</si>
  <si>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</si>
  <si>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</si>
  <si>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</si>
  <si>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</si>
  <si>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</si>
  <si>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</si>
  <si>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</si>
  <si>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</si>
  <si>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</si>
  <si>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</si>
  <si>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</si>
  <si>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</si>
  <si>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</si>
  <si>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</si>
  <si>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</si>
  <si>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</si>
  <si>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</si>
  <si>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</si>
  <si>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</si>
  <si>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</si>
  <si>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</si>
  <si>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</si>
  <si>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</si>
  <si>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</si>
  <si>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</si>
  <si>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</si>
  <si>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</si>
  <si>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</si>
  <si>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</si>
  <si>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</si>
  <si>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</si>
  <si>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</si>
  <si>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</si>
  <si>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</si>
  <si>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</si>
  <si>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</si>
  <si>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</si>
  <si>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</si>
  <si>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</si>
  <si>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</si>
  <si>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</si>
  <si>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</si>
  <si>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</si>
  <si>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</si>
  <si>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</si>
  <si>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</si>
  <si>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</si>
  <si>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</si>
  <si>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</si>
  <si>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</si>
  <si>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</si>
  <si>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</si>
  <si>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</si>
  <si>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</si>
  <si>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</si>
  <si>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</si>
  <si>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</si>
  <si>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</si>
  <si>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</si>
  <si>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</si>
  <si>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</si>
  <si>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</si>
  <si>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</si>
  <si>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</si>
  <si>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</si>
  <si>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</si>
  <si>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</si>
  <si>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</si>
  <si>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</si>
  <si>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</si>
  <si>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</si>
  <si>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</si>
  <si>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</si>
  <si>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</si>
  <si>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</si>
  <si>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</si>
  <si>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</si>
  <si>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</si>
  <si>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</si>
  <si>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</si>
  <si>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</si>
  <si>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</si>
  <si>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</si>
  <si>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</si>
  <si>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</si>
  <si>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</si>
  <si>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</si>
  <si>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</si>
  <si>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</si>
  <si>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</si>
  <si>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</si>
  <si>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</si>
  <si>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</si>
  <si>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</si>
  <si>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</si>
  <si>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</si>
  <si>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</si>
  <si>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</si>
  <si>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</si>
  <si>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</si>
  <si>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</si>
  <si>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</si>
  <si>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</si>
  <si>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</si>
  <si>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</si>
  <si>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</si>
  <si>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</si>
  <si>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</si>
  <si>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</si>
  <si>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</si>
  <si>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</si>
  <si>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</si>
  <si>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</si>
  <si>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</si>
  <si>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</si>
  <si>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</si>
  <si>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</si>
  <si>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</si>
  <si>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</si>
  <si>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</si>
  <si>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</si>
  <si>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</si>
  <si>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</si>
  <si>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</si>
  <si>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</si>
  <si>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</si>
  <si>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</si>
  <si>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</si>
  <si>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</si>
  <si>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</si>
  <si>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</si>
  <si>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</si>
  <si>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</si>
  <si>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</si>
  <si>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</si>
  <si>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</si>
  <si>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</si>
  <si>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</si>
  <si>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</si>
  <si>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</si>
  <si>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</si>
  <si>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</si>
  <si>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</si>
  <si>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</si>
  <si>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</si>
  <si>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</si>
  <si>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</si>
  <si>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</si>
  <si>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</si>
  <si>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</si>
  <si>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</si>
  <si>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</si>
  <si>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</si>
  <si>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</si>
  <si>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</si>
  <si>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</si>
  <si>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</si>
  <si>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</si>
  <si>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</si>
  <si>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</si>
  <si>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</si>
  <si>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</si>
  <si>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</si>
  <si>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</si>
  <si>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</si>
  <si>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</si>
  <si>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</si>
  <si>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</si>
  <si>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</si>
  <si>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</si>
  <si>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</si>
  <si>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</si>
  <si>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</si>
  <si>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</si>
  <si>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</si>
  <si>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</si>
  <si>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</si>
  <si>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</si>
  <si>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</si>
  <si>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</si>
  <si>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</si>
  <si>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</si>
  <si>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</si>
  <si>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</si>
  <si>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</si>
  <si>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</si>
  <si>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</si>
  <si>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</si>
  <si>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</si>
  <si>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</si>
  <si>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</si>
  <si>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</si>
  <si>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</si>
  <si>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</si>
  <si>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</si>
  <si>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</si>
  <si>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</si>
  <si>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</si>
  <si>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</si>
  <si>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</si>
  <si>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</si>
  <si>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</si>
  <si>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</si>
  <si>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</si>
  <si>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</si>
  <si>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</si>
  <si>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</si>
  <si>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</si>
  <si>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</si>
  <si>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</si>
  <si>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</si>
  <si>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</si>
  <si>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</si>
  <si>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</si>
  <si>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</si>
  <si>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</si>
  <si>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</si>
  <si>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</si>
  <si>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</si>
  <si>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</si>
  <si>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</si>
  <si>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</si>
  <si>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</si>
  <si>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</si>
  <si>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</si>
  <si>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</si>
  <si>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</si>
  <si>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</si>
  <si>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</si>
  <si>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</si>
  <si>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</si>
  <si>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</si>
  <si>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</si>
  <si>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</si>
  <si>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</si>
  <si>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</si>
  <si>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</si>
  <si>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</si>
  <si>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</si>
  <si>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</si>
  <si>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</si>
  <si>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</si>
  <si>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</si>
  <si>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</si>
  <si>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</si>
  <si>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</si>
  <si>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</si>
  <si>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</si>
  <si>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</si>
  <si>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</si>
  <si>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</si>
  <si>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</si>
  <si>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</si>
  <si>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</si>
  <si>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</si>
  <si>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</si>
  <si>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</si>
  <si>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</si>
  <si>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</si>
  <si>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</si>
  <si>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</si>
  <si>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</si>
  <si>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</si>
  <si>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</si>
  <si>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</si>
  <si>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</si>
  <si>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</si>
  <si>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</si>
  <si>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</si>
  <si>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</si>
  <si>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</si>
  <si>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</si>
  <si>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</si>
  <si>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</si>
  <si>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</si>
  <si>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</si>
  <si>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</si>
  <si>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</si>
  <si>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</si>
  <si>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</si>
  <si>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</si>
  <si>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</si>
  <si>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</si>
  <si>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</si>
  <si>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</si>
  <si>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</si>
  <si>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</si>
  <si>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</si>
  <si>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</si>
  <si>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</si>
  <si>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</si>
  <si>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</si>
  <si>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</si>
  <si>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</si>
  <si>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</si>
  <si>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</si>
  <si>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</si>
  <si>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</si>
  <si>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</si>
  <si>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</si>
  <si>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</si>
  <si>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</si>
  <si>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</si>
  <si>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</si>
  <si>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</si>
  <si>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</si>
  <si>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</si>
  <si>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</si>
  <si>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</si>
  <si>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</si>
  <si>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</si>
  <si>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</si>
  <si>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</si>
  <si>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</si>
  <si>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</si>
  <si>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</si>
  <si>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</si>
  <si>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</si>
  <si>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</si>
  <si>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</si>
  <si>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</si>
  <si>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</si>
  <si>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</si>
  <si>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</si>
  <si>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</si>
  <si>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</si>
  <si>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</si>
  <si>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</si>
  <si>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</si>
  <si>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</si>
  <si>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</si>
  <si>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</si>
  <si>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</si>
  <si>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</si>
  <si>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</si>
  <si>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</si>
  <si>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</si>
  <si>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</si>
  <si>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</si>
  <si>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</si>
  <si>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</si>
  <si>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</si>
  <si>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</si>
  <si>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</si>
  <si>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</si>
  <si>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</si>
  <si>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</si>
  <si>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</si>
  <si>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</si>
  <si>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</si>
  <si>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</si>
  <si>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</si>
  <si>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</si>
  <si>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</si>
  <si>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</si>
  <si>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</si>
  <si>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</si>
  <si>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</si>
  <si>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</si>
  <si>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</si>
  <si>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</si>
  <si>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</si>
  <si>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</si>
  <si>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</si>
  <si>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</si>
  <si>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</si>
  <si>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</si>
  <si>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</si>
  <si>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</si>
  <si>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</si>
  <si>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</si>
  <si>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</si>
  <si>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</si>
  <si>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</si>
  <si>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</si>
  <si>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</si>
  <si>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</si>
  <si>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</si>
  <si>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</si>
  <si>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</si>
  <si>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</si>
  <si>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</si>
  <si>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</si>
  <si>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</si>
  <si>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</si>
  <si>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</si>
  <si>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</si>
  <si>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</si>
  <si>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</si>
  <si>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</si>
  <si>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</si>
  <si>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</si>
  <si>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</si>
  <si>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</si>
  <si>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</si>
  <si>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</si>
  <si>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</si>
  <si>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</si>
  <si>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</si>
  <si>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</si>
  <si>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</si>
  <si>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</si>
  <si>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</si>
  <si>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</si>
  <si>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</si>
  <si>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</si>
  <si>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</si>
  <si>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</si>
  <si>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</si>
  <si>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</si>
  <si>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</si>
  <si>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</si>
  <si>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</si>
  <si>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</si>
  <si>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</si>
  <si>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</si>
  <si>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</si>
  <si>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</si>
  <si>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</si>
  <si>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</si>
  <si>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</si>
  <si>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</si>
  <si>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</si>
  <si>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</si>
  <si>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</si>
  <si>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</si>
  <si>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</si>
  <si>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</si>
  <si>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</si>
  <si>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</si>
  <si>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</si>
  <si>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</si>
  <si>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</si>
  <si>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</si>
  <si>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</si>
  <si>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</si>
  <si>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</si>
  <si>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</si>
  <si>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</si>
  <si>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</si>
  <si>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</si>
  <si>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</si>
  <si>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</si>
  <si>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</si>
  <si>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</si>
  <si>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</si>
  <si>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</si>
  <si>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</si>
  <si>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</si>
  <si>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</si>
  <si>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</si>
  <si>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</si>
  <si>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</si>
  <si>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</si>
  <si>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</si>
  <si>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</si>
  <si>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</si>
  <si>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</si>
  <si>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</si>
  <si>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</si>
  <si>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</si>
  <si>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</si>
  <si>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</si>
  <si>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</si>
  <si>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</si>
  <si>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</si>
  <si>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</si>
  <si>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</si>
  <si>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</si>
  <si>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</si>
  <si>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</si>
  <si>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</si>
  <si>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</si>
  <si>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</si>
  <si>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</si>
  <si>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</si>
  <si>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</si>
  <si>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</si>
  <si>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</si>
  <si>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</si>
  <si>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</si>
  <si>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</si>
  <si>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</si>
  <si>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</si>
  <si>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</si>
  <si>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</si>
  <si>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</si>
  <si>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</si>
  <si>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</si>
  <si>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</si>
  <si>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</si>
  <si>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</si>
  <si>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</si>
  <si>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</si>
  <si>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</si>
  <si>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</si>
  <si>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</si>
  <si>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</si>
  <si>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</si>
  <si>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</si>
  <si>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</si>
  <si>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</si>
  <si>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</si>
  <si>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</si>
  <si>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</si>
  <si>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</si>
  <si>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</si>
  <si>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</si>
  <si>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</si>
  <si>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</si>
  <si>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</si>
  <si>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</si>
  <si>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</si>
  <si>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</si>
  <si>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</si>
  <si>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</si>
  <si>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</si>
  <si>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</si>
  <si>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</si>
  <si>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</si>
  <si>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</si>
  <si>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</si>
  <si>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</si>
  <si>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</si>
  <si>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</si>
  <si>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</si>
  <si>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</si>
  <si>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</si>
  <si>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</si>
  <si>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</si>
  <si>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</si>
  <si>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</si>
  <si>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</si>
  <si>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</si>
  <si>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</si>
  <si>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</si>
  <si>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</si>
  <si>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</si>
  <si>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</si>
  <si>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</si>
  <si>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</si>
  <si>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</si>
  <si>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</si>
  <si>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</si>
  <si>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</si>
  <si>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</si>
  <si>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</si>
  <si>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</si>
  <si>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</si>
  <si>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</si>
  <si>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</si>
  <si>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</si>
  <si>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</si>
  <si>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</si>
  <si>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</si>
  <si>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</si>
  <si>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</si>
  <si>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</si>
  <si>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</si>
  <si>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</si>
  <si>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</si>
  <si>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</si>
  <si>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</si>
  <si>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</si>
  <si>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</si>
  <si>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</si>
  <si>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</si>
  <si>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</si>
  <si>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</si>
  <si>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</si>
  <si>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</si>
  <si>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</si>
  <si>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</si>
  <si>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</si>
  <si>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</si>
  <si>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</si>
  <si>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</si>
  <si>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</si>
  <si>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</si>
  <si>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</si>
  <si>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</si>
  <si>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</si>
  <si>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</si>
  <si>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</si>
  <si>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</si>
  <si>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</si>
  <si>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</si>
  <si>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</si>
  <si>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</si>
  <si>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</si>
  <si>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</si>
  <si>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</si>
  <si>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</si>
  <si>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</si>
  <si>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</si>
  <si>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</si>
  <si>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</si>
  <si>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</si>
  <si>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</si>
  <si>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</si>
  <si>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</si>
  <si>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</si>
  <si>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</si>
  <si>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</si>
  <si>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</si>
  <si>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</si>
  <si>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</si>
  <si>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</si>
  <si>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</si>
  <si>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</si>
  <si>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</si>
  <si>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</si>
  <si>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</si>
  <si>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</si>
  <si>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</si>
  <si>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</si>
  <si>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</si>
  <si>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</si>
  <si>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</si>
  <si>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</si>
  <si>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</si>
  <si>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</si>
  <si>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</si>
  <si>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</si>
  <si>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</si>
  <si>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</si>
  <si>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</si>
  <si>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</si>
  <si>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</si>
  <si>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</si>
  <si>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</si>
  <si>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</si>
  <si>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</si>
  <si>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</si>
  <si>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</si>
  <si>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</si>
  <si>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</si>
  <si>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</si>
  <si>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</si>
  <si>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</si>
  <si>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</si>
  <si>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</si>
  <si>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</si>
  <si>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</si>
  <si>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</si>
  <si>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</si>
  <si>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</si>
  <si>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</si>
  <si>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</si>
  <si>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</si>
  <si>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</si>
  <si>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</si>
  <si>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</si>
  <si>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</si>
  <si>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</si>
  <si>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</si>
  <si>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</si>
  <si>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</si>
  <si>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</si>
  <si>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</si>
  <si>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</si>
  <si>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</si>
  <si>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</si>
  <si>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</si>
  <si>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</si>
  <si>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</si>
  <si>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</si>
  <si>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</si>
  <si>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</si>
  <si>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</si>
  <si>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</si>
  <si>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</si>
  <si>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</si>
  <si>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</si>
  <si>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</si>
  <si>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</si>
  <si>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</si>
  <si>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</si>
  <si>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</si>
  <si>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</si>
  <si>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</si>
  <si>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</si>
  <si>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</si>
  <si>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</si>
  <si>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</si>
  <si>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</si>
  <si>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</si>
  <si>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</si>
  <si>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</si>
  <si>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</si>
  <si>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</si>
  <si>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</si>
  <si>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</si>
  <si>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</si>
  <si>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</si>
  <si>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</si>
  <si>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</si>
  <si>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</si>
  <si>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</si>
  <si>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</si>
  <si>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</si>
  <si>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</si>
  <si>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</si>
  <si>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</si>
  <si>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</si>
  <si>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</si>
  <si>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</si>
  <si>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</si>
  <si>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</si>
  <si>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</si>
  <si>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</si>
  <si>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</si>
  <si>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</si>
  <si>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</si>
  <si>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</si>
  <si>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</si>
  <si>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</si>
  <si>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</si>
  <si>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</si>
  <si>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</si>
  <si>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</si>
  <si>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</si>
  <si>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</si>
  <si>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</si>
  <si>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</si>
  <si>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</si>
  <si>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</si>
  <si>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</si>
  <si>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</si>
  <si>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</si>
  <si>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</si>
  <si>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</si>
  <si>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</si>
  <si>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</si>
  <si>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</si>
  <si>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</si>
  <si>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</si>
  <si>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</si>
  <si>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</si>
  <si>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</si>
  <si>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</si>
  <si>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</si>
  <si>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</si>
  <si>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</si>
  <si>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</si>
  <si>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</si>
  <si>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</si>
  <si>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</si>
  <si>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</si>
  <si>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</si>
  <si>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</si>
  <si>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</si>
  <si>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</si>
  <si>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</si>
  <si>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</si>
  <si>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</si>
  <si>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</si>
  <si>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</si>
  <si>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</si>
  <si>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</si>
  <si>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</si>
  <si>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</si>
  <si>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</si>
  <si>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</si>
  <si>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</si>
  <si>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</si>
  <si>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</si>
  <si>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</si>
  <si>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</si>
  <si>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</si>
  <si>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</si>
  <si>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</si>
  <si>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</si>
  <si>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</si>
  <si>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</si>
  <si>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</si>
  <si>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</si>
  <si>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</si>
  <si>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</si>
  <si>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</si>
  <si>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</si>
  <si>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</si>
  <si>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</si>
  <si>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</si>
  <si>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</si>
  <si>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</si>
  <si>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</si>
  <si>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</si>
  <si>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</si>
  <si>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</si>
  <si>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</si>
  <si>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</si>
  <si>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</si>
  <si>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</si>
  <si>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</si>
  <si>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</si>
  <si>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</si>
  <si>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</si>
  <si>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</si>
  <si>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</si>
  <si>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</si>
  <si>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</si>
  <si>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</si>
  <si>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</si>
  <si>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</si>
  <si>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</si>
  <si>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</si>
  <si>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</si>
  <si>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</si>
  <si>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</si>
  <si>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</si>
  <si>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</si>
  <si>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</si>
  <si>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</si>
  <si>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</si>
  <si>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</si>
  <si>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</si>
  <si>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</si>
  <si>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</si>
  <si>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</si>
  <si>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</si>
  <si>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</si>
  <si>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</si>
  <si>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</si>
  <si>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</si>
  <si>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</si>
  <si>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</si>
  <si>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</si>
  <si>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</si>
  <si>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</si>
  <si>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</si>
  <si>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</si>
  <si>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</si>
  <si>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</si>
  <si>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</si>
  <si>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</si>
  <si>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</si>
  <si>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</si>
  <si>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</si>
  <si>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</si>
  <si>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</si>
  <si>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</si>
  <si>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</si>
  <si>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</si>
  <si>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</si>
  <si>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</si>
  <si>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</si>
  <si>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</si>
  <si>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</si>
  <si>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</si>
  <si>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</si>
  <si>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</si>
  <si>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</si>
  <si>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</si>
  <si>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</si>
  <si>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</si>
  <si>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</si>
  <si>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</si>
  <si>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</si>
  <si>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</si>
  <si>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</si>
  <si>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</si>
  <si>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</si>
  <si>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</si>
  <si>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</si>
  <si>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</si>
  <si>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</si>
  <si>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</si>
  <si>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</si>
  <si>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</si>
  <si>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</si>
  <si>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</si>
  <si>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</si>
  <si>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</si>
  <si>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</si>
  <si>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</si>
  <si>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</si>
  <si>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</si>
  <si>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</si>
  <si>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</si>
  <si>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</si>
  <si>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</si>
  <si>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</si>
  <si>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</si>
  <si>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</si>
  <si>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</si>
  <si>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</si>
  <si>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</si>
  <si>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</si>
  <si>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</si>
  <si>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</si>
  <si>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</si>
  <si>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</si>
  <si>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</si>
  <si>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</si>
  <si>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</si>
  <si>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</si>
  <si>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</si>
  <si>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</si>
  <si>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</si>
  <si>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</si>
  <si>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</si>
  <si>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</si>
  <si>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</si>
  <si>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</si>
  <si>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</si>
  <si>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</si>
  <si>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</si>
  <si>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</si>
  <si>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</si>
  <si>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</si>
  <si>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</si>
  <si>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</si>
  <si>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</si>
  <si>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</si>
  <si>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</si>
  <si>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</si>
  <si>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</si>
  <si>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</si>
  <si>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</si>
  <si>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</si>
  <si>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</si>
  <si>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</si>
  <si>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</si>
  <si>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</si>
  <si>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</si>
  <si>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</si>
  <si>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</si>
  <si>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</si>
  <si>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</si>
  <si>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</si>
  <si>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</si>
  <si>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</si>
  <si>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</si>
  <si>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</si>
  <si>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</si>
  <si>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</si>
  <si>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</si>
  <si>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</si>
  <si>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</si>
  <si>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</si>
  <si>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</si>
  <si>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</si>
  <si>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</si>
  <si>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</si>
  <si>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</si>
  <si>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</si>
  <si>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</si>
  <si>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</si>
  <si>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</si>
  <si>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</si>
  <si>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</si>
  <si>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</si>
  <si>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</si>
  <si>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</si>
  <si>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</si>
  <si>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</si>
  <si>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</si>
  <si>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</si>
  <si>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</si>
  <si>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</si>
  <si>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</si>
  <si>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</si>
  <si>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</si>
  <si>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</si>
  <si>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</si>
  <si>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</si>
  <si>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</si>
  <si>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</si>
  <si>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</si>
  <si>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</si>
  <si>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</si>
  <si>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</si>
  <si>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</si>
  <si>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</si>
  <si>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</si>
  <si>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</si>
  <si>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</si>
  <si>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</si>
  <si>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</si>
  <si>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</si>
  <si>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</si>
  <si>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</si>
  <si>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</si>
  <si>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</si>
  <si>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</si>
  <si>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</si>
  <si>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</si>
  <si>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</si>
  <si>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</si>
  <si>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</si>
  <si>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</si>
  <si>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</si>
  <si>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</si>
  <si>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</si>
  <si>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</si>
  <si>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</si>
  <si>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</si>
  <si>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</si>
  <si>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</si>
  <si>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</si>
  <si>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</si>
  <si>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</si>
  <si>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</si>
  <si>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</si>
  <si>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</si>
  <si>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</si>
  <si>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</si>
  <si>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</si>
  <si>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</si>
  <si>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</si>
  <si>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</si>
  <si>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</si>
  <si>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</si>
  <si>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</si>
  <si>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</si>
  <si>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</si>
  <si>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</si>
  <si>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</si>
  <si>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</si>
  <si>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</si>
  <si>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</si>
  <si>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</si>
  <si>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</si>
  <si>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</si>
  <si>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</si>
  <si>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</si>
  <si>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</si>
  <si>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</si>
  <si>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</si>
  <si>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</si>
  <si>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</si>
  <si>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</si>
  <si>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</si>
  <si>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</si>
  <si>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</si>
  <si>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</si>
  <si>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</si>
  <si>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</si>
  <si>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</si>
  <si>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</si>
  <si>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</si>
  <si>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</si>
  <si>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</si>
  <si>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</si>
  <si>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</si>
  <si>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</si>
  <si>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</si>
  <si>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</si>
  <si>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</si>
  <si>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</si>
  <si>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</si>
  <si>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</si>
  <si>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</si>
  <si>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</si>
  <si>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</si>
  <si>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</si>
  <si>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</si>
  <si>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</si>
  <si>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</si>
  <si>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</si>
  <si>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</si>
  <si>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</si>
  <si>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</si>
  <si>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</si>
  <si>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</si>
  <si>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</si>
  <si>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</si>
  <si>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</si>
  <si>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</si>
  <si>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</si>
  <si>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</si>
  <si>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</si>
  <si>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</si>
  <si>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</si>
  <si>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</si>
  <si>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</si>
  <si>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</si>
  <si>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</si>
  <si>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</si>
  <si>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</si>
  <si>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</si>
  <si>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</si>
  <si>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</si>
  <si>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</si>
  <si>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</si>
  <si>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</si>
  <si>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</si>
  <si>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</si>
  <si>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</si>
  <si>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</si>
  <si>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</si>
  <si>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</si>
  <si>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</si>
  <si>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</si>
  <si>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</si>
  <si>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</si>
  <si>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</si>
  <si>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</si>
  <si>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</si>
  <si>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</si>
  <si>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</si>
  <si>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</si>
  <si>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</si>
  <si>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</si>
  <si>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</si>
  <si>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</si>
  <si>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</si>
  <si>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</si>
  <si>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</si>
  <si>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</si>
  <si>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</si>
  <si>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</si>
  <si>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</si>
  <si>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</si>
  <si>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</si>
  <si>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</si>
  <si>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</si>
  <si>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</si>
  <si>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</si>
  <si>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</si>
  <si>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</si>
  <si>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</si>
  <si>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</si>
  <si>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</si>
  <si>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</si>
  <si>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</si>
  <si>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</si>
  <si>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</si>
  <si>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</si>
  <si>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</si>
  <si>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</si>
  <si>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</si>
  <si>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</si>
  <si>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</si>
  <si>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</si>
  <si>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</si>
  <si>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</si>
  <si>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</si>
  <si>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</si>
  <si>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</si>
  <si>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</si>
  <si>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</si>
  <si>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</si>
  <si>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</si>
  <si>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</si>
  <si>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</si>
  <si>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</si>
  <si>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</si>
  <si>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</si>
  <si>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</si>
  <si>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</si>
  <si>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</si>
  <si>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</si>
  <si>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</si>
  <si>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</si>
  <si>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</si>
  <si>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</si>
  <si>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</si>
  <si>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</si>
  <si>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</si>
  <si>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</si>
  <si>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</si>
  <si>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</si>
  <si>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</si>
  <si>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</si>
  <si>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</si>
  <si>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</si>
  <si>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</si>
  <si>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</si>
  <si>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</si>
  <si>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</si>
  <si>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</si>
  <si>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</si>
  <si>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</si>
  <si>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</si>
  <si>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</si>
  <si>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</si>
  <si>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</si>
  <si>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</si>
  <si>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</si>
  <si>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</si>
  <si>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</si>
  <si>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</si>
  <si>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</si>
  <si>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</si>
  <si>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</si>
  <si>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</si>
  <si>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</si>
  <si>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</si>
  <si>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</si>
  <si>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</si>
  <si>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</si>
  <si>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</si>
  <si>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</si>
  <si>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</si>
  <si>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</si>
  <si>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</si>
  <si>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</si>
  <si>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</si>
  <si>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</si>
  <si>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</si>
  <si>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</si>
  <si>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</si>
  <si>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</si>
  <si>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</si>
  <si>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</si>
  <si>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</si>
  <si>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</si>
  <si>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</si>
  <si>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</si>
  <si>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</si>
  <si>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</si>
  <si>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</si>
  <si>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</si>
  <si>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</si>
  <si>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</si>
  <si>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</si>
  <si>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</si>
  <si>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</si>
  <si>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</si>
  <si>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</si>
  <si>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</si>
  <si>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</si>
  <si>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</si>
  <si>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</si>
  <si>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</si>
  <si>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</si>
  <si>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</si>
  <si>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</si>
  <si>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</si>
  <si>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</si>
  <si>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</si>
  <si>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</si>
  <si>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</si>
  <si>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</si>
  <si>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</si>
  <si>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</si>
  <si>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</si>
  <si>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</si>
  <si>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</si>
  <si>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</si>
  <si>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</si>
  <si>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</si>
  <si>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</si>
  <si>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</si>
  <si>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</si>
  <si>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</si>
  <si>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</si>
  <si>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</si>
  <si>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</si>
  <si>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</si>
  <si>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</si>
  <si>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</si>
  <si>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</si>
  <si>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</si>
  <si>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</si>
  <si>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</si>
  <si>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</si>
  <si>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</si>
  <si>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</si>
  <si>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</si>
  <si>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</si>
  <si>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</si>
  <si>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</si>
  <si>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</si>
  <si>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</si>
  <si>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</si>
  <si>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</si>
  <si>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</si>
  <si>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</si>
  <si>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</si>
  <si>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</si>
  <si>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</si>
  <si>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</si>
  <si>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</si>
  <si>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</si>
  <si>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</si>
  <si>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</si>
  <si>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</si>
  <si>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</si>
  <si>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</si>
  <si>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</si>
  <si>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</si>
  <si>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</si>
  <si>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</si>
  <si>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</si>
  <si>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</si>
  <si>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</si>
  <si>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</si>
  <si>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</si>
  <si>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</si>
  <si>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</si>
  <si>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</si>
  <si>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</si>
  <si>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</si>
  <si>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</si>
  <si>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</si>
  <si>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</si>
  <si>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</si>
  <si>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</si>
  <si>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</si>
  <si>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</si>
  <si>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</si>
  <si>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</si>
  <si>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</si>
  <si>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</si>
  <si>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</si>
  <si>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</si>
  <si>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</si>
  <si>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</si>
  <si>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</si>
  <si>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</si>
  <si>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</si>
  <si>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</si>
  <si>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</si>
  <si>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</si>
  <si>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</si>
  <si>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</si>
  <si>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</si>
  <si>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</si>
  <si>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</si>
  <si>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</si>
  <si>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</si>
  <si>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</si>
  <si>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</si>
  <si>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</si>
  <si>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</si>
  <si>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</si>
  <si>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</si>
  <si>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</si>
  <si>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</si>
  <si>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</si>
  <si>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</si>
  <si>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</si>
  <si>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</si>
  <si>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</si>
  <si>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</si>
  <si>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</si>
  <si>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</si>
  <si>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</si>
  <si>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</si>
  <si>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</si>
  <si>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</si>
  <si>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</si>
  <si>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</si>
  <si>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</si>
  <si>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</si>
  <si>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</si>
  <si>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</si>
  <si>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</si>
  <si>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</si>
  <si>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</si>
  <si>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</si>
  <si>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</si>
  <si>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</si>
  <si>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</si>
  <si>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</si>
  <si>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</si>
  <si>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</si>
  <si>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</si>
  <si>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</si>
  <si>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</si>
  <si>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</si>
  <si>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</si>
  <si>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</si>
  <si>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</si>
  <si>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</si>
  <si>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</si>
  <si>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</si>
  <si>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</si>
  <si>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</si>
  <si>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</si>
  <si>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</si>
  <si>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</si>
  <si>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</si>
  <si>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</si>
  <si>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</si>
  <si>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</si>
  <si>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</si>
  <si>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</si>
  <si>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</si>
  <si>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</si>
  <si>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</si>
  <si>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</si>
  <si>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</si>
  <si>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</si>
  <si>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</si>
  <si>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</si>
  <si>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</si>
  <si>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</si>
  <si>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</si>
  <si>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</si>
  <si>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</si>
  <si>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</si>
  <si>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</si>
  <si>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</si>
  <si>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</si>
  <si>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</si>
  <si>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</si>
  <si>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</si>
  <si>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</si>
  <si>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</si>
  <si>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</si>
  <si>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</si>
  <si>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</si>
  <si>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</si>
  <si>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</si>
  <si>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</si>
  <si>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</si>
  <si>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</si>
  <si>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</si>
  <si>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</si>
  <si>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</si>
  <si>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</si>
  <si>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</si>
  <si>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</si>
  <si>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</si>
  <si>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</si>
  <si>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</si>
  <si>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</si>
  <si>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</si>
  <si>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</si>
  <si>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</si>
  <si>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</si>
  <si>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</si>
  <si>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</si>
  <si>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</si>
  <si>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</si>
  <si>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</si>
  <si>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</si>
  <si>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</si>
  <si>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</si>
  <si>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</si>
  <si>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</si>
  <si>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</si>
  <si>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</si>
  <si>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</si>
  <si>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</si>
  <si>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</si>
  <si>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</si>
  <si>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</si>
  <si>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</si>
  <si>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</si>
  <si>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</si>
  <si>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</si>
  <si>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</si>
  <si>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</si>
  <si>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</si>
  <si>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</si>
  <si>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</si>
  <si>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</si>
  <si>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</si>
  <si>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</si>
  <si>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</si>
  <si>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</si>
  <si>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</si>
  <si>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</si>
  <si>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</si>
  <si>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</si>
  <si>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</si>
  <si>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</si>
  <si>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</si>
  <si>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</si>
  <si>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</si>
  <si>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</si>
  <si>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</si>
  <si>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</si>
  <si>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</si>
  <si>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</si>
  <si>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</si>
  <si>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</si>
  <si>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</si>
  <si>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</si>
  <si>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</si>
  <si>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</si>
  <si>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</si>
  <si>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</si>
  <si>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</si>
  <si>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</si>
  <si>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</si>
  <si>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</si>
  <si>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</si>
  <si>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</si>
  <si>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</si>
  <si>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</si>
  <si>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</si>
  <si>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</si>
  <si>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</si>
  <si>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</si>
  <si>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</si>
  <si>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</si>
  <si>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</si>
  <si>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</si>
  <si>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</si>
  <si>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</si>
  <si>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</si>
  <si>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</si>
  <si>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</si>
  <si>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</si>
  <si>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</si>
  <si>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</si>
  <si>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</si>
  <si>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</si>
  <si>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</si>
  <si>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</si>
  <si>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</si>
  <si>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</si>
  <si>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</si>
  <si>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</si>
  <si>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</si>
  <si>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</si>
  <si>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</si>
  <si>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</si>
  <si>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</si>
  <si>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</si>
  <si>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</si>
  <si>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</si>
  <si>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</si>
  <si>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</si>
  <si>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</si>
  <si>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</si>
  <si>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</si>
  <si>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</si>
  <si>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</si>
  <si>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</si>
  <si>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</si>
  <si>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</si>
  <si>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</si>
  <si>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</si>
  <si>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</si>
  <si>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</si>
  <si>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</si>
  <si>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</si>
  <si>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</si>
  <si>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</si>
  <si>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</si>
  <si>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</si>
  <si>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</si>
  <si>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</si>
  <si>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</si>
  <si>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</si>
  <si>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</si>
  <si>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</si>
  <si>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</si>
  <si>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</si>
  <si>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</si>
  <si>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</si>
  <si>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</si>
  <si>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</si>
  <si>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</si>
  <si>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</si>
  <si>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</si>
  <si>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</si>
  <si>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</si>
  <si>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</si>
  <si>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</si>
  <si>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</si>
  <si>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</si>
  <si>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</si>
  <si>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</si>
  <si>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</si>
  <si>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</si>
  <si>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</si>
  <si>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</si>
  <si>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</si>
  <si>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</si>
  <si>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</si>
  <si>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</si>
  <si>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</si>
  <si>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</si>
  <si>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</si>
  <si>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</si>
  <si>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</si>
  <si>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</si>
  <si>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</si>
  <si>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</si>
  <si>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</si>
  <si>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</si>
  <si>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</si>
  <si>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</si>
  <si>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</si>
  <si>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</si>
  <si>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</si>
  <si>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</si>
  <si>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</si>
  <si>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</si>
  <si>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</si>
  <si>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</si>
  <si>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</si>
  <si>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</si>
  <si>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</si>
  <si>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</si>
  <si>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</si>
  <si>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</si>
  <si>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</si>
  <si>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</si>
  <si>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</si>
  <si>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</si>
  <si>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</si>
  <si>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</si>
  <si>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</si>
  <si>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</si>
  <si>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</si>
  <si>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</si>
  <si>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</si>
  <si>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</si>
  <si>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</si>
  <si>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</si>
  <si>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</si>
  <si>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</si>
  <si>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</si>
  <si>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</si>
  <si>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</si>
  <si>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</si>
  <si>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</si>
  <si>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</si>
  <si>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</si>
  <si>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</si>
  <si>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</si>
  <si>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</si>
  <si>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</si>
  <si>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</si>
  <si>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</si>
  <si>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</si>
  <si>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</si>
  <si>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</si>
  <si>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</si>
  <si>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</si>
  <si>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</si>
  <si>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</si>
  <si>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</si>
  <si>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</si>
  <si>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</si>
  <si>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</si>
  <si>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</si>
  <si>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</si>
  <si>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</si>
  <si>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</si>
  <si>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</si>
  <si>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</si>
  <si>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</si>
  <si>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</si>
  <si>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</si>
  <si>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</si>
  <si>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</si>
  <si>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</si>
  <si>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</si>
  <si>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</si>
  <si>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</si>
  <si>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</si>
  <si>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</si>
  <si>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</si>
  <si>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</si>
  <si>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</si>
  <si>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</si>
  <si>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</si>
  <si>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</si>
  <si>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</si>
  <si>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</si>
  <si>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</si>
  <si>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</si>
  <si>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</si>
  <si>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</si>
  <si>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</si>
  <si>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</si>
  <si>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</si>
  <si>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</si>
  <si>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</si>
  <si>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</si>
  <si>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</si>
  <si>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</si>
  <si>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</si>
  <si>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</si>
  <si>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</si>
  <si>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</si>
  <si>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</si>
  <si>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</si>
  <si>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</si>
  <si>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</si>
  <si>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</si>
  <si>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</si>
  <si>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</si>
  <si>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</si>
  <si>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</si>
  <si>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</si>
  <si>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</si>
  <si>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</si>
  <si>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</si>
  <si>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</si>
  <si>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</si>
  <si>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</si>
  <si>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</si>
  <si>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</si>
  <si>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</si>
  <si>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</si>
  <si>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</si>
  <si>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</si>
  <si>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</si>
  <si>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</si>
  <si>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</si>
  <si>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</si>
  <si>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</si>
  <si>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</si>
  <si>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</si>
  <si>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</si>
  <si>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</si>
  <si>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</si>
  <si>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</si>
  <si>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</si>
  <si>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</si>
  <si>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</si>
  <si>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</si>
  <si>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</si>
  <si>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</si>
  <si>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</si>
  <si>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</si>
  <si>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</si>
  <si>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</si>
  <si>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</si>
  <si>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</si>
  <si>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</si>
  <si>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</si>
  <si>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</si>
  <si>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</si>
  <si>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</si>
  <si>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</si>
  <si>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</si>
  <si>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</si>
  <si>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</si>
  <si>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</si>
  <si>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</si>
  <si>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</si>
  <si>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</si>
  <si>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</si>
  <si>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</si>
  <si>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</si>
  <si>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</si>
  <si>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</si>
  <si>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</si>
  <si>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</si>
  <si>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</si>
  <si>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</si>
  <si>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</si>
  <si>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</si>
  <si>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</si>
  <si>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</si>
  <si>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</si>
  <si>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</si>
  <si>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</si>
  <si>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</si>
  <si>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</si>
  <si>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</si>
  <si>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</si>
  <si>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</si>
  <si>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</si>
  <si>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</si>
  <si>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</si>
  <si>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</si>
  <si>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</si>
  <si>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</si>
  <si>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</si>
  <si>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</si>
  <si>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</si>
  <si>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</si>
  <si>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</si>
  <si>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</si>
  <si>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</si>
  <si>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</si>
  <si>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</si>
  <si>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</si>
  <si>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</si>
  <si>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</si>
  <si>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</si>
  <si>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</si>
  <si>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</si>
  <si>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</si>
  <si>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</si>
  <si>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</si>
  <si>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</si>
  <si>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</si>
  <si>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</si>
  <si>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</si>
  <si>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</si>
  <si>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</si>
  <si>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</si>
  <si>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</si>
  <si>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</si>
  <si>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</si>
  <si>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</si>
  <si>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</si>
  <si>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</si>
  <si>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</si>
  <si>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</si>
  <si>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</si>
  <si>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</si>
  <si>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</si>
  <si>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</si>
  <si>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</si>
  <si>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</si>
  <si>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</si>
  <si>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</si>
  <si>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</si>
  <si>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</si>
  <si>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</si>
  <si>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</si>
  <si>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</si>
  <si>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</si>
  <si>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</si>
  <si>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</si>
  <si>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</si>
  <si>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</si>
  <si>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</si>
  <si>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</si>
  <si>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</si>
  <si>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</si>
  <si>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</si>
  <si>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</si>
  <si>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</si>
  <si>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</si>
  <si>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</si>
  <si>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</si>
  <si>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</si>
  <si>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</si>
  <si>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</si>
  <si>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</si>
  <si>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</si>
  <si>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</si>
  <si>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</si>
  <si>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</si>
  <si>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</si>
  <si>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</si>
  <si>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</si>
  <si>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</si>
  <si>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</si>
  <si>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</si>
  <si>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</si>
  <si>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</si>
  <si>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</si>
  <si>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</si>
  <si>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</si>
  <si>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</si>
  <si>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</si>
  <si>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</si>
  <si>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</si>
  <si>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</si>
  <si>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</si>
  <si>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</si>
  <si>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</si>
  <si>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</si>
  <si>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</si>
  <si>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</si>
  <si>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</si>
  <si>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</si>
  <si>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</si>
  <si>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</si>
  <si>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</si>
  <si>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</si>
  <si>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</si>
  <si>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</si>
  <si>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</si>
  <si>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</si>
  <si>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</si>
  <si>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</si>
  <si>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</si>
  <si>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</si>
  <si>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</si>
  <si>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</si>
  <si>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</si>
  <si>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</si>
  <si>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</si>
  <si>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</si>
  <si>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</si>
  <si>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</si>
  <si>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</si>
  <si>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</si>
  <si>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</si>
  <si>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</si>
  <si>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</si>
  <si>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</si>
  <si>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</si>
  <si>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</si>
  <si>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</si>
  <si>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</si>
  <si>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</si>
  <si>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</si>
  <si>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</si>
  <si>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</si>
  <si>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</si>
  <si>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</si>
  <si>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</si>
  <si>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</si>
  <si>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</si>
  <si>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</si>
  <si>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</si>
  <si>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</si>
  <si>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</si>
  <si>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</si>
  <si>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</si>
  <si>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</si>
  <si>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</si>
  <si>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</si>
  <si>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</si>
  <si>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</si>
  <si>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</si>
  <si>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</si>
  <si>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</si>
  <si>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</si>
  <si>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</si>
  <si>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</si>
  <si>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</si>
  <si>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</si>
  <si>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</si>
  <si>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</si>
  <si>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</si>
  <si>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</si>
  <si>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</si>
  <si>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</si>
  <si>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</si>
  <si>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</si>
  <si>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</si>
  <si>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</si>
  <si>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</si>
  <si>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</si>
  <si>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</si>
  <si>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</si>
  <si>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</si>
  <si>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</si>
  <si>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</si>
  <si>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</si>
  <si>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</si>
  <si>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</si>
  <si>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</si>
  <si>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</si>
  <si>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</si>
  <si>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</si>
  <si>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</si>
  <si>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</si>
  <si>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</si>
  <si>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</si>
  <si>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</si>
  <si>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</si>
  <si>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</si>
  <si>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</si>
  <si>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</si>
  <si>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</si>
  <si>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</si>
  <si>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</si>
  <si>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</si>
  <si>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</si>
  <si>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</si>
  <si>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</si>
  <si>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</si>
  <si>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</si>
  <si>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</si>
  <si>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</si>
  <si>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</si>
  <si>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</si>
  <si>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</si>
  <si>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</si>
  <si>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</si>
  <si>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</si>
  <si>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</si>
  <si>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</si>
  <si>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</si>
  <si>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</si>
  <si>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</si>
  <si>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</si>
  <si>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</si>
  <si>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</si>
  <si>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</si>
  <si>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</si>
  <si>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</si>
  <si>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</si>
  <si>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</si>
  <si>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</si>
  <si>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</si>
  <si>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</si>
  <si>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</si>
  <si>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</si>
  <si>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</si>
  <si>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</si>
  <si>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</si>
  <si>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</si>
  <si>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</si>
  <si>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</si>
  <si>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</si>
  <si>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</si>
  <si>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</si>
  <si>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</si>
  <si>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</si>
  <si>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</si>
  <si>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</si>
  <si>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</si>
  <si>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</si>
  <si>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</si>
  <si>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</si>
  <si>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</si>
  <si>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</si>
  <si>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</si>
  <si>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</si>
  <si>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</si>
  <si>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</si>
  <si>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</si>
  <si>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</si>
  <si>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</si>
  <si>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</si>
  <si>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</si>
  <si>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</si>
  <si>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</si>
  <si>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</si>
  <si>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</si>
  <si>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</si>
  <si>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</si>
  <si>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</si>
  <si>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</si>
  <si>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</si>
  <si>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</si>
  <si>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</si>
  <si>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</si>
  <si>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</si>
  <si>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</si>
  <si>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</si>
  <si>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</si>
  <si>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</si>
  <si>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</si>
  <si>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</si>
  <si>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</si>
  <si>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</si>
  <si>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</si>
  <si>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</si>
  <si>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</si>
  <si>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</si>
  <si>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</si>
  <si>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</si>
  <si>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</si>
  <si>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</si>
  <si>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</si>
  <si>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</si>
  <si>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</si>
  <si>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</si>
  <si>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</si>
  <si>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</si>
  <si>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</si>
  <si>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</si>
  <si>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</si>
  <si>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</si>
  <si>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</si>
  <si>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</si>
  <si>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</si>
  <si>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</si>
  <si>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</si>
  <si>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</si>
  <si>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</si>
  <si>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</si>
  <si>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</si>
  <si>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</si>
  <si>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</si>
  <si>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</si>
  <si>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</si>
  <si>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</si>
  <si>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</si>
  <si>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</si>
  <si>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</si>
  <si>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</si>
  <si>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</si>
  <si>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</si>
  <si>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</si>
  <si>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</si>
  <si>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</si>
  <si>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</si>
  <si>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</si>
  <si>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</si>
  <si>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</si>
  <si>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</si>
  <si>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</si>
  <si>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</si>
  <si>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</si>
  <si>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</si>
  <si>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</si>
  <si>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</si>
  <si>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</si>
  <si>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</si>
  <si>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</si>
  <si>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</si>
  <si>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</si>
  <si>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</si>
  <si>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</si>
  <si>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</si>
  <si>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</si>
  <si>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</si>
  <si>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</si>
  <si>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</si>
  <si>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</si>
  <si>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</si>
  <si>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</si>
  <si>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</si>
  <si>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</si>
  <si>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</si>
  <si>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</si>
  <si>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</si>
  <si>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</si>
  <si>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</si>
  <si>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</si>
  <si>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</si>
  <si>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</si>
  <si>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</si>
  <si>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</si>
  <si>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</si>
  <si>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</si>
  <si>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</si>
  <si>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</si>
  <si>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</si>
  <si>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</si>
  <si>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</si>
  <si>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</si>
  <si>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</si>
  <si>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</si>
  <si>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</si>
  <si>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</si>
  <si>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</si>
  <si>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</si>
  <si>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</si>
  <si>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</si>
  <si>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</si>
  <si>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</si>
  <si>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</si>
  <si>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</si>
  <si>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</si>
  <si>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</si>
  <si>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</si>
  <si>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</si>
  <si>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</si>
  <si>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</si>
  <si>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</si>
  <si>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</si>
  <si>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</si>
  <si>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</si>
  <si>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</si>
  <si>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</si>
  <si>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</si>
  <si>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</si>
  <si>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</si>
  <si>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</si>
  <si>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</si>
  <si>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</si>
  <si>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</si>
  <si>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</si>
  <si>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</si>
  <si>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</si>
  <si>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</si>
  <si>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</si>
  <si>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</si>
  <si>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</si>
  <si>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</si>
  <si>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</si>
  <si>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</si>
  <si>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</si>
  <si>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</si>
  <si>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</si>
  <si>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</si>
  <si>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</si>
  <si>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</si>
  <si>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</si>
  <si>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</si>
  <si>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</si>
  <si>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</si>
  <si>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</si>
  <si>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</si>
  <si>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</si>
  <si>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</si>
  <si>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</si>
  <si>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</si>
  <si>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</si>
  <si>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</si>
  <si>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</si>
  <si>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</si>
  <si>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</si>
  <si>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</si>
  <si>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</si>
  <si>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</si>
  <si>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</si>
  <si>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</si>
  <si>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</si>
  <si>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</si>
  <si>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</si>
  <si>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</si>
  <si>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</si>
  <si>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</si>
  <si>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</si>
  <si>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</si>
  <si>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</si>
  <si>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</si>
  <si>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</si>
  <si>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</si>
  <si>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</si>
  <si>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</si>
  <si>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</si>
  <si>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</si>
  <si>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</si>
  <si>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</si>
  <si>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</si>
  <si>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</si>
  <si>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</si>
  <si>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</si>
  <si>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</si>
  <si>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</si>
  <si>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</si>
  <si>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</si>
  <si>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</si>
  <si>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</si>
  <si>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</si>
  <si>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</si>
  <si>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</si>
  <si>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</si>
  <si>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</si>
  <si>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</si>
  <si>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</si>
  <si>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</si>
  <si>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</si>
  <si>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</si>
  <si>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</si>
  <si>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</si>
  <si>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</si>
  <si>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</si>
  <si>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</si>
  <si>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</si>
  <si>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</si>
  <si>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</si>
  <si>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</si>
  <si>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</si>
  <si>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</si>
  <si>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</si>
  <si>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</si>
  <si>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</si>
  <si>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</si>
  <si>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</si>
  <si>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</si>
  <si>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</si>
  <si>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</si>
  <si>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</si>
  <si>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</si>
  <si>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</si>
  <si>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</si>
  <si>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</si>
  <si>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</si>
  <si>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</si>
  <si>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</si>
  <si>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</si>
  <si>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</si>
  <si>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</si>
  <si>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</si>
  <si>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</si>
  <si>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</si>
  <si>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</si>
  <si>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</si>
  <si>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</si>
  <si>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</si>
  <si>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</si>
  <si>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</si>
  <si>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</si>
  <si>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</si>
  <si>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</si>
  <si>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</si>
  <si>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</si>
  <si>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</si>
  <si>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</si>
  <si>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</si>
  <si>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</si>
  <si>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</si>
  <si>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</si>
  <si>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</si>
  <si>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</si>
  <si>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</si>
  <si>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</si>
  <si>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</si>
  <si>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</si>
  <si>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</si>
  <si>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</si>
  <si>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</si>
  <si>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</si>
  <si>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</si>
  <si>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</si>
  <si>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</si>
  <si>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</si>
  <si>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</si>
  <si>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</si>
  <si>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</si>
  <si>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</si>
  <si>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</si>
  <si>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</si>
  <si>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</si>
  <si>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</si>
  <si>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</si>
  <si>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</si>
  <si>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</si>
  <si>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</si>
  <si>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</si>
  <si>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</si>
  <si>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</si>
  <si>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</si>
  <si>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</si>
  <si>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</si>
  <si>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</si>
  <si>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</si>
  <si>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</si>
  <si>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</si>
  <si>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</si>
  <si>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</si>
  <si>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</si>
  <si>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</si>
  <si>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</si>
  <si>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</si>
  <si>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</si>
  <si>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</si>
  <si>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</si>
  <si>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</si>
  <si>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</si>
  <si>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</si>
  <si>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</si>
  <si>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</si>
  <si>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</si>
  <si>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</si>
  <si>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</si>
  <si>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</si>
  <si>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</si>
  <si>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</si>
  <si>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</si>
  <si>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</si>
  <si>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</si>
  <si>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</si>
  <si>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</si>
  <si>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</si>
  <si>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</si>
  <si>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</si>
  <si>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</si>
  <si>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</si>
  <si>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</si>
  <si>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</si>
  <si>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</si>
  <si>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</si>
  <si>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</si>
  <si>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</si>
  <si>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</si>
  <si>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</si>
  <si>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</si>
  <si>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</si>
  <si>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</si>
  <si>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</si>
  <si>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</si>
  <si>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</si>
  <si>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</si>
  <si>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</si>
  <si>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</si>
  <si>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</si>
  <si>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</si>
  <si>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</si>
  <si>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</si>
  <si>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</si>
  <si>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</si>
  <si>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</si>
  <si>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</si>
  <si>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</si>
  <si>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</si>
  <si>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</si>
  <si>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</si>
  <si>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</si>
  <si>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</si>
  <si>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</si>
  <si>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</si>
  <si>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</si>
  <si>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</si>
  <si>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</si>
  <si>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</si>
  <si>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</si>
  <si>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</si>
  <si>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</si>
  <si>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</si>
  <si>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</si>
  <si>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</si>
  <si>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</si>
  <si>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</si>
  <si>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</si>
  <si>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</si>
  <si>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</si>
  <si>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</si>
  <si>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</si>
  <si>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</si>
  <si>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</si>
  <si>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</si>
  <si>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</si>
  <si>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</si>
  <si>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</si>
  <si>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</si>
  <si>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</si>
  <si>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</si>
  <si>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</si>
  <si>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</si>
  <si>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</si>
  <si>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</si>
  <si>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</si>
  <si>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</si>
  <si>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</si>
  <si>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</si>
  <si>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</si>
  <si>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</si>
  <si>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</si>
  <si>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</si>
  <si>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</si>
  <si>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</si>
  <si>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</si>
  <si>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</si>
  <si>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</si>
  <si>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</si>
  <si>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</si>
  <si>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</si>
  <si>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</si>
  <si>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</si>
  <si>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</si>
  <si>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</si>
  <si>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</si>
  <si>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</si>
  <si>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</si>
  <si>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</si>
  <si>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</si>
  <si>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</si>
  <si>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</si>
  <si>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</si>
  <si>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</si>
  <si>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</si>
  <si>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</si>
  <si>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</si>
  <si>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</si>
  <si>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</si>
  <si>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</si>
  <si>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</si>
  <si>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</si>
  <si>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</si>
  <si>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</si>
  <si>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</si>
  <si>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</si>
  <si>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</si>
  <si>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</si>
  <si>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</si>
  <si>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</si>
  <si>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</si>
  <si>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</si>
  <si>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</si>
  <si>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</si>
  <si>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</si>
  <si>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</si>
  <si>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</si>
  <si>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</si>
  <si>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</si>
  <si>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</si>
  <si>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</si>
  <si>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</si>
  <si>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</si>
  <si>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</si>
  <si>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</si>
  <si>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</si>
  <si>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</si>
  <si>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</si>
  <si>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</si>
  <si>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</si>
  <si>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</si>
  <si>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</si>
  <si>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</si>
  <si>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</si>
  <si>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</si>
  <si>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</si>
  <si>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</si>
  <si>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</si>
  <si>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</si>
  <si>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</si>
  <si>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</si>
  <si>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</si>
  <si>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</si>
  <si>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</si>
  <si>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</si>
  <si>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</si>
  <si>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</si>
  <si>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</si>
  <si>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</si>
  <si>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</si>
  <si>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</si>
  <si>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</si>
  <si>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</si>
  <si>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</si>
  <si>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</si>
  <si>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</si>
  <si>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</si>
  <si>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</si>
  <si>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</si>
  <si>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</si>
  <si>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</si>
  <si>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</si>
  <si>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</si>
  <si>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</si>
  <si>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</si>
  <si>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</si>
  <si>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</si>
  <si>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</si>
  <si>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</si>
  <si>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</si>
  <si>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</si>
  <si>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</si>
  <si>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</si>
  <si>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</si>
  <si>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</si>
  <si>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</si>
  <si>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</si>
  <si>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</si>
  <si>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</si>
  <si>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</si>
  <si>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</si>
  <si>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</si>
  <si>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</si>
  <si>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</si>
  <si>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</si>
  <si>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</si>
  <si>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</si>
  <si>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</si>
  <si>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</si>
  <si>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</si>
  <si>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</si>
  <si>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</si>
  <si>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</si>
  <si>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</si>
  <si>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</si>
  <si>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</si>
  <si>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</si>
  <si>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</si>
  <si>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</si>
  <si>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</si>
  <si>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</si>
  <si>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</si>
  <si>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</si>
  <si>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</si>
  <si>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</si>
  <si>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</si>
  <si>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</si>
  <si>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</si>
  <si>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</si>
  <si>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</si>
  <si>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</si>
  <si>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</si>
  <si>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</si>
  <si>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</si>
  <si>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</si>
  <si>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</si>
  <si>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</si>
  <si>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</si>
  <si>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</si>
  <si>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</si>
  <si>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</si>
  <si>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</si>
  <si>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</si>
  <si>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</si>
  <si>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</si>
  <si>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</si>
  <si>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</si>
  <si>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</si>
  <si>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</si>
  <si>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</si>
  <si>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</si>
  <si>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</si>
  <si>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</si>
  <si>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</si>
  <si>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</si>
  <si>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</si>
  <si>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</si>
  <si>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</si>
  <si>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</si>
  <si>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</si>
  <si>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</si>
  <si>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</si>
  <si>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</si>
  <si>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</si>
  <si>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</si>
  <si>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</si>
  <si>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</si>
  <si>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</si>
  <si>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</si>
  <si>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</si>
  <si>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</si>
  <si>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</si>
  <si>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</si>
  <si>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</si>
  <si>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</si>
  <si>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</si>
  <si>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</si>
  <si>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</si>
  <si>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</si>
  <si>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</si>
  <si>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</si>
  <si>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</si>
  <si>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</si>
  <si>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</si>
  <si>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</si>
  <si>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</si>
  <si>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</si>
  <si>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</si>
  <si>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</si>
  <si>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</si>
  <si>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</si>
  <si>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</si>
  <si>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</si>
  <si>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</si>
  <si>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</si>
  <si>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</si>
  <si>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</si>
  <si>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</si>
  <si>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</si>
  <si>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</si>
  <si>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</si>
  <si>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</si>
  <si>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</si>
  <si>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</si>
  <si>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</si>
  <si>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</si>
  <si>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</si>
  <si>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</si>
  <si>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</si>
  <si>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</si>
  <si>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</si>
  <si>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</si>
  <si>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</si>
  <si>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</si>
  <si>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</si>
  <si>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</si>
  <si>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</si>
  <si>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</si>
  <si>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</si>
  <si>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</si>
  <si>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</si>
  <si>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</si>
  <si>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</si>
  <si>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</si>
  <si>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</si>
  <si>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</si>
  <si>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</si>
  <si>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</si>
  <si>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</si>
  <si>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</si>
  <si>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</si>
  <si>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</si>
  <si>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</si>
  <si>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</si>
  <si>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</si>
  <si>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</si>
  <si>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</si>
  <si>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</si>
  <si>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</si>
  <si>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</si>
  <si>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</si>
  <si>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</si>
  <si>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</si>
  <si>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</si>
  <si>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</si>
  <si>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</si>
  <si>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</si>
  <si>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</si>
  <si>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</si>
  <si>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</si>
  <si>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</si>
  <si>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</si>
  <si>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</si>
  <si>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</si>
  <si>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</si>
  <si>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</si>
  <si>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</si>
  <si>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</si>
  <si>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</si>
  <si>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</si>
  <si>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</si>
  <si>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</si>
  <si>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</si>
  <si>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</si>
  <si>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</si>
  <si>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</si>
  <si>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</si>
  <si>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</si>
  <si>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</si>
  <si>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</si>
  <si>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</si>
  <si>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</si>
  <si>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</si>
  <si>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</si>
  <si>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</si>
  <si>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</si>
  <si>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</si>
  <si>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</si>
  <si>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</si>
  <si>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</si>
  <si>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</si>
  <si>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</si>
  <si>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</si>
  <si>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</si>
  <si>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</si>
  <si>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</si>
  <si>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</si>
  <si>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</si>
  <si>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</si>
  <si>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</si>
  <si>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</si>
  <si>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</si>
  <si>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</si>
  <si>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</si>
  <si>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</si>
  <si>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</si>
  <si>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</si>
  <si>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</si>
  <si>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</si>
  <si>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</si>
  <si>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</si>
  <si>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</si>
  <si>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</si>
  <si>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</si>
  <si>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</si>
  <si>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</si>
  <si>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</si>
  <si>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</si>
  <si>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</si>
  <si>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</si>
  <si>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</si>
  <si>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</si>
  <si>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</si>
  <si>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</si>
  <si>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</si>
  <si>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</si>
  <si>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</si>
  <si>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</si>
  <si>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</si>
  <si>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</si>
  <si>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</si>
  <si>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</si>
  <si>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</si>
  <si>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</si>
  <si>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</si>
  <si>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</si>
  <si>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</si>
  <si>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</si>
  <si>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</si>
  <si>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</si>
  <si>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</si>
  <si>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</si>
  <si>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</si>
  <si>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</si>
  <si>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</si>
  <si>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</si>
  <si>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</si>
  <si>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</si>
  <si>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</si>
  <si>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</si>
  <si>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</si>
  <si>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</si>
  <si>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</si>
  <si>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</si>
  <si>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</si>
  <si>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</si>
  <si>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</si>
  <si>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</si>
  <si>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</si>
  <si>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</si>
  <si>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</si>
  <si>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</si>
  <si>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</si>
  <si>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</si>
  <si>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</si>
  <si>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</si>
  <si>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</si>
  <si>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</si>
  <si>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</si>
  <si>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</si>
  <si>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</si>
  <si>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</si>
  <si>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</si>
  <si>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</si>
  <si>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</si>
  <si>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</si>
  <si>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</si>
  <si>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</si>
  <si>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</si>
  <si>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</si>
  <si>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</si>
  <si>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</si>
  <si>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</si>
  <si>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</si>
  <si>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</si>
  <si>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</si>
  <si>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</si>
  <si>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</si>
  <si>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</si>
  <si>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</si>
  <si>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</si>
  <si>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</si>
  <si>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</si>
  <si>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</si>
  <si>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</si>
  <si>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</si>
  <si>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</si>
  <si>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</si>
  <si>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</si>
  <si>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</si>
  <si>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</si>
  <si>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</si>
  <si>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</si>
  <si>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</si>
  <si>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</si>
  <si>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</si>
  <si>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</si>
  <si>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</si>
  <si>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</si>
  <si>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</si>
  <si>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</si>
  <si>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</si>
  <si>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</si>
  <si>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</si>
  <si>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</si>
  <si>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</si>
  <si>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</si>
  <si>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</si>
  <si>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</si>
  <si>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</si>
  <si>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</si>
  <si>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</si>
  <si>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</si>
  <si>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</si>
  <si>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</si>
  <si>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</si>
  <si>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</si>
  <si>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</si>
  <si>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</si>
  <si>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</si>
  <si>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</si>
  <si>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</si>
  <si>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</si>
  <si>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</si>
  <si>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</si>
  <si>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</si>
  <si>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</si>
  <si>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</si>
  <si>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</si>
  <si>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</si>
  <si>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</si>
  <si>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</si>
  <si>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</si>
  <si>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</si>
  <si>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</si>
  <si>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</si>
  <si>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</si>
  <si>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</si>
  <si>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</si>
  <si>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</si>
  <si>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</si>
  <si>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</si>
  <si>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</si>
  <si>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</si>
  <si>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</si>
  <si>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</si>
  <si>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</si>
  <si>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</si>
  <si>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</si>
  <si>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</si>
  <si>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</si>
  <si>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</si>
  <si>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</si>
  <si>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</si>
  <si>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</si>
  <si>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</si>
  <si>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</si>
  <si>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</si>
  <si>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</si>
  <si>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</si>
  <si>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</si>
  <si>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</si>
  <si>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</si>
  <si>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</si>
  <si>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</si>
  <si>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</si>
  <si>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</si>
  <si>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</si>
  <si>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</si>
  <si>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</si>
  <si>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</si>
  <si>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</si>
  <si>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</si>
  <si>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</si>
  <si>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</si>
  <si>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</si>
  <si>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</si>
  <si>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</si>
  <si>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</si>
  <si>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</si>
  <si>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</si>
  <si>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</si>
  <si>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</si>
  <si>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</si>
  <si>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</si>
  <si>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</si>
  <si>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</si>
  <si>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</si>
  <si>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</si>
  <si>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</si>
  <si>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</si>
  <si>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</si>
  <si>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</si>
  <si>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</si>
  <si>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</si>
  <si>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</si>
  <si>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</si>
  <si>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</si>
  <si>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</si>
  <si>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</si>
  <si>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</si>
  <si>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</si>
  <si>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</si>
  <si>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</si>
  <si>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</si>
  <si>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</si>
  <si>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</si>
  <si>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</si>
  <si>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</si>
  <si>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</si>
  <si>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</si>
  <si>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</si>
  <si>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</si>
  <si>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</si>
  <si>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</si>
  <si>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</si>
  <si>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</si>
  <si>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</si>
  <si>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</si>
  <si>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</si>
  <si>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</si>
  <si>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</si>
  <si>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</si>
  <si>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</si>
  <si>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</si>
  <si>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</si>
  <si>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</si>
  <si>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</si>
  <si>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</si>
  <si>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</si>
  <si>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</si>
  <si>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</si>
  <si>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</si>
  <si>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</si>
  <si>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</si>
  <si>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</si>
  <si>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</si>
  <si>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</si>
  <si>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</si>
  <si>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</si>
  <si>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</si>
  <si>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</si>
  <si>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</si>
  <si>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</si>
  <si>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</si>
  <si>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</si>
  <si>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</si>
  <si>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</si>
  <si>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</si>
  <si>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</si>
  <si>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</si>
  <si>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</si>
  <si>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</si>
  <si>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</si>
  <si>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</si>
  <si>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</si>
  <si>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</si>
  <si>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</si>
  <si>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</si>
  <si>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</si>
  <si>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</si>
  <si>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</si>
  <si>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</si>
  <si>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</si>
  <si>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</si>
  <si>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</si>
  <si>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</si>
  <si>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</si>
  <si>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</si>
  <si>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</si>
  <si>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</si>
  <si>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</si>
  <si>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</si>
  <si>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</si>
  <si>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</si>
  <si>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</si>
  <si>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</si>
  <si>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</si>
  <si>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</si>
  <si>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</si>
  <si>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</si>
  <si>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</si>
  <si>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</si>
  <si>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</si>
  <si>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</si>
  <si>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</si>
  <si>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</si>
  <si>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</si>
  <si>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</si>
  <si>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</si>
  <si>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</si>
  <si>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</si>
  <si>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</si>
  <si>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</si>
  <si>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</si>
  <si>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</si>
  <si>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</si>
  <si>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</si>
  <si>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</si>
  <si>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</si>
  <si>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</si>
  <si>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</si>
  <si>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</si>
  <si>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</si>
  <si>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</si>
  <si>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</si>
  <si>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</si>
  <si>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</si>
  <si>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</si>
  <si>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</si>
  <si>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</si>
  <si>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</si>
  <si>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</si>
  <si>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</si>
  <si>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</si>
  <si>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</si>
  <si>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</si>
  <si>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</si>
  <si>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</si>
  <si>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</si>
  <si>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</si>
  <si>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</si>
  <si>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</si>
  <si>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</si>
  <si>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</si>
  <si>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</si>
  <si>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</si>
  <si>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</si>
  <si>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</si>
  <si>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</si>
  <si>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</si>
  <si>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</si>
  <si>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</si>
  <si>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</si>
  <si>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</si>
  <si>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</si>
  <si>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</si>
  <si>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</si>
  <si>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</si>
  <si>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</si>
  <si>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</si>
  <si>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</si>
  <si>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</si>
  <si>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</si>
  <si>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</si>
  <si>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</si>
  <si>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</si>
  <si>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</si>
  <si>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</si>
  <si>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</si>
  <si>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</si>
  <si>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</si>
  <si>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</si>
  <si>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</si>
  <si>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</si>
  <si>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</si>
  <si>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</si>
  <si>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</si>
  <si>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</si>
  <si>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</si>
  <si>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</si>
  <si>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</si>
  <si>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</si>
  <si>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</si>
  <si>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</si>
  <si>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</si>
  <si>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</si>
  <si>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</si>
  <si>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</si>
  <si>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</si>
  <si>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</si>
  <si>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</si>
  <si>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</si>
  <si>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</si>
  <si>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</si>
  <si>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</si>
  <si>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</si>
  <si>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</si>
  <si>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</si>
  <si>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</si>
  <si>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</si>
  <si>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</si>
  <si>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</si>
  <si>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</si>
  <si>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</si>
  <si>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</si>
  <si>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</si>
  <si>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</si>
  <si>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</si>
  <si>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</si>
  <si>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</si>
  <si>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</si>
  <si>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</si>
  <si>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</si>
  <si>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</si>
  <si>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</si>
  <si>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</si>
  <si>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</si>
  <si>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</si>
  <si>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</si>
  <si>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</si>
  <si>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</si>
  <si>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</si>
  <si>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</si>
  <si>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</si>
  <si>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</si>
  <si>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</si>
  <si>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</si>
  <si>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</si>
  <si>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</si>
  <si>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</si>
  <si>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</si>
  <si>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</si>
  <si>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</si>
  <si>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</si>
  <si>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</si>
  <si>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</si>
  <si>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</si>
  <si>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</si>
  <si>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</si>
  <si>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</si>
  <si>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</si>
  <si>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</si>
  <si>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</si>
  <si>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</si>
  <si>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</si>
  <si>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</si>
  <si>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</si>
  <si>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</si>
  <si>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</si>
  <si>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</si>
  <si>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</si>
  <si>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</si>
  <si>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</si>
  <si>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</si>
  <si>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</si>
  <si>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</si>
  <si>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</si>
  <si>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</si>
  <si>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</si>
  <si>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</si>
  <si>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</si>
  <si>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</si>
  <si>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</si>
  <si>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</si>
  <si>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</si>
  <si>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</si>
  <si>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</si>
  <si>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</si>
  <si>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</si>
  <si>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</si>
  <si>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</si>
  <si>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</si>
  <si>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</si>
  <si>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</si>
  <si>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</si>
  <si>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</si>
  <si>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</si>
  <si>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</si>
  <si>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</si>
  <si>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</si>
  <si>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</si>
  <si>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</si>
  <si>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</si>
  <si>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</si>
  <si>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</si>
  <si>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</si>
  <si>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</si>
  <si>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</si>
  <si>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</si>
  <si>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</si>
  <si>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</si>
  <si>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</si>
  <si>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</si>
  <si>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</si>
  <si>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</si>
  <si>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</si>
  <si>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</si>
  <si>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</si>
  <si>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</si>
  <si>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</si>
  <si>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</si>
  <si>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</si>
  <si>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</si>
  <si>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</si>
  <si>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</si>
  <si>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</si>
  <si>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</si>
  <si>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</si>
  <si>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</si>
  <si>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</si>
  <si>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</si>
  <si>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</si>
  <si>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</si>
  <si>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</si>
  <si>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</si>
  <si>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</si>
  <si>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</si>
  <si>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</si>
  <si>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</si>
  <si>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</si>
  <si>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</si>
  <si>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</si>
  <si>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</si>
  <si>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</si>
  <si>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</si>
  <si>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</si>
  <si>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</si>
  <si>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</si>
  <si>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</si>
  <si>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</si>
  <si>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</si>
  <si>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</si>
  <si>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</si>
  <si>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</si>
  <si>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</si>
  <si>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</si>
  <si>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</si>
  <si>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</si>
  <si>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</si>
  <si>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</si>
  <si>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</si>
  <si>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</si>
  <si>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</si>
  <si>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</si>
  <si>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</si>
  <si>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</si>
  <si>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</si>
  <si>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</si>
  <si>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</si>
  <si>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</si>
  <si>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</si>
  <si>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</si>
  <si>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</si>
  <si>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</si>
  <si>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</si>
  <si>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</si>
  <si>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</si>
  <si>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</si>
  <si>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</si>
  <si>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</si>
  <si>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</si>
  <si>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</si>
  <si>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</si>
  <si>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</si>
  <si>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</si>
  <si>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</si>
  <si>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</si>
  <si>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</si>
  <si>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</si>
  <si>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</si>
  <si>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</si>
  <si>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</si>
  <si>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</si>
  <si>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</si>
  <si>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</si>
  <si>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</si>
  <si>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</si>
  <si>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</si>
  <si>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</si>
  <si>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</si>
  <si>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</si>
  <si>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</si>
  <si>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</si>
  <si>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</si>
  <si>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</si>
  <si>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</si>
  <si>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</si>
  <si>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</si>
  <si>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</si>
  <si>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</si>
  <si>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</si>
  <si>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</si>
  <si>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</si>
  <si>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</si>
  <si>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</si>
  <si>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</si>
  <si>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</si>
  <si>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</si>
  <si>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</si>
  <si>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</si>
  <si>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</si>
  <si>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</si>
  <si>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</si>
  <si>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</si>
  <si>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</si>
  <si>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</si>
  <si>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</si>
  <si>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</si>
  <si>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</si>
  <si>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</si>
  <si>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</si>
  <si>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</si>
  <si>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</si>
  <si>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</si>
  <si>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</si>
  <si>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</si>
  <si>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</si>
  <si>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</si>
  <si>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</si>
  <si>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</si>
  <si>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</si>
  <si>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</si>
  <si>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</si>
  <si>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</si>
  <si>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</si>
  <si>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</si>
  <si>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</si>
  <si>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</si>
  <si>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</si>
  <si>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</si>
  <si>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</si>
  <si>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</si>
  <si>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</si>
  <si>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</si>
  <si>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</si>
  <si>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</si>
  <si>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</si>
  <si>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</si>
  <si>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</si>
  <si>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</si>
  <si>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</si>
  <si>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</si>
  <si>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</si>
  <si>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</si>
  <si>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</si>
  <si>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</si>
  <si>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</si>
  <si>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</si>
  <si>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</si>
  <si>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</si>
  <si>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</si>
  <si>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</si>
  <si>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</si>
  <si>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</si>
  <si>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</si>
  <si>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</si>
  <si>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</si>
  <si>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</si>
  <si>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</si>
  <si>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</si>
  <si>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</si>
  <si>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</si>
  <si>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</si>
  <si>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</si>
  <si>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</si>
  <si>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</si>
  <si>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</si>
  <si>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</si>
  <si>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</si>
  <si>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</si>
  <si>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</si>
  <si>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</si>
  <si>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</si>
  <si>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</si>
  <si>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</si>
  <si>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</si>
  <si>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</si>
  <si>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</si>
  <si>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</si>
  <si>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</si>
  <si>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</si>
  <si>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</si>
  <si>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</si>
  <si>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</si>
  <si>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</si>
  <si>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</si>
  <si>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</si>
  <si>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</si>
  <si>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</si>
  <si>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</si>
  <si>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</si>
  <si>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</si>
  <si>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</si>
  <si>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</si>
  <si>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</si>
  <si>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</si>
  <si>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</si>
  <si>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</si>
  <si>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</si>
  <si>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</si>
  <si>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</si>
  <si>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</si>
  <si>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</si>
  <si>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</si>
  <si>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</si>
  <si>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</si>
  <si>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</si>
  <si>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</si>
  <si>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</si>
  <si>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</si>
  <si>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</si>
  <si>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</si>
  <si>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</si>
  <si>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</si>
  <si>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</si>
  <si>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</si>
  <si>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</si>
  <si>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</si>
  <si>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</si>
  <si>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</si>
  <si>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</si>
  <si>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</si>
  <si>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</si>
  <si>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</si>
  <si>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</si>
  <si>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</si>
  <si>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</si>
  <si>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</si>
  <si>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</si>
  <si>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</si>
  <si>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</si>
  <si>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</si>
  <si>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</si>
  <si>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</si>
  <si>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</si>
  <si>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</si>
  <si>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</si>
  <si>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</si>
  <si>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</si>
  <si>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</si>
  <si>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</si>
  <si>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</si>
  <si>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</si>
  <si>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</si>
  <si>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</si>
  <si>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</si>
  <si>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</si>
  <si>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</si>
  <si>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</si>
  <si>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</si>
  <si>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</si>
  <si>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</si>
  <si>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</si>
  <si>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</si>
  <si>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</si>
  <si>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</si>
  <si>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</si>
  <si>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</si>
  <si>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</si>
  <si>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</si>
  <si>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</si>
  <si>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</si>
  <si>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</si>
  <si>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</si>
  <si>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</si>
  <si>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</si>
  <si>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</si>
  <si>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</si>
  <si>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</si>
  <si>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</si>
  <si>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</si>
  <si>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</si>
  <si>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</si>
  <si>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</si>
  <si>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</si>
  <si>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</si>
  <si>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</si>
  <si>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</si>
  <si>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</si>
  <si>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</si>
  <si>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</si>
  <si>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</si>
  <si>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</si>
  <si>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</si>
  <si>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</si>
  <si>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</si>
  <si>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</si>
  <si>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</si>
  <si>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</si>
  <si>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</si>
  <si>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</si>
  <si>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</si>
  <si>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</si>
  <si>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</si>
  <si>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</si>
  <si>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</si>
  <si>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</si>
  <si>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</si>
  <si>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</si>
  <si>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</si>
  <si>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</si>
  <si>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</si>
  <si>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</si>
  <si>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</si>
  <si>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</si>
  <si>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</si>
  <si>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</si>
  <si>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</si>
  <si>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</si>
  <si>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</si>
  <si>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</si>
  <si>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</si>
  <si>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</si>
  <si>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</si>
  <si>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</si>
  <si>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</si>
  <si>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</si>
  <si>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</si>
  <si>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</si>
  <si>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</si>
  <si>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</si>
  <si>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</si>
  <si>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</si>
  <si>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</si>
  <si>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</si>
  <si>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</si>
  <si>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</si>
  <si>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</si>
  <si>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</si>
  <si>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</si>
  <si>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</si>
  <si>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</si>
  <si>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</si>
  <si>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</si>
  <si>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</si>
  <si>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</si>
  <si>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</si>
  <si>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</si>
  <si>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</si>
  <si>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</si>
  <si>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</si>
  <si>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</si>
  <si>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</si>
  <si>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</si>
  <si>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</si>
  <si>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</si>
  <si>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</si>
  <si>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</si>
  <si>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</si>
  <si>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</si>
  <si>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</si>
  <si>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</si>
  <si>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</si>
  <si>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</si>
  <si>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</si>
  <si>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</si>
  <si>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</si>
  <si>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</si>
  <si>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</si>
  <si>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</si>
  <si>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</si>
  <si>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</si>
  <si>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</si>
  <si>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</si>
  <si>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</si>
  <si>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</si>
  <si>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</si>
  <si>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</si>
  <si>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</si>
  <si>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</si>
  <si>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</si>
  <si>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</si>
  <si>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</si>
  <si>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</si>
  <si>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</si>
  <si>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</si>
  <si>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</si>
  <si>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</si>
  <si>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</si>
  <si>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</si>
  <si>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</si>
  <si>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</si>
  <si>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</si>
  <si>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</si>
  <si>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</si>
  <si>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</si>
  <si>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</si>
  <si>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</si>
  <si>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</si>
  <si>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</si>
  <si>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</si>
  <si>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</si>
  <si>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</si>
  <si>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</si>
  <si>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</si>
  <si>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</si>
  <si>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</si>
  <si>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</si>
  <si>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</si>
  <si>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</si>
  <si>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</si>
  <si>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</si>
  <si>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</si>
  <si>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</si>
  <si>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</si>
  <si>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</si>
  <si>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</si>
  <si>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</si>
  <si>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</si>
  <si>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</si>
  <si>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</si>
  <si>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</si>
  <si>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</si>
  <si>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</si>
  <si>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</si>
  <si>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</si>
  <si>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</si>
  <si>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</si>
  <si>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</si>
  <si>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</si>
  <si>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</si>
  <si>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</si>
  <si>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</si>
  <si>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</si>
  <si>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</si>
  <si>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</si>
  <si>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</si>
  <si>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</si>
  <si>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</si>
  <si>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</si>
  <si>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</si>
  <si>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</si>
  <si>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</si>
  <si>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</si>
  <si>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</si>
  <si>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</si>
  <si>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</si>
  <si>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</si>
  <si>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</si>
  <si>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</si>
  <si>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</si>
  <si>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</si>
  <si>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</si>
  <si>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</si>
  <si>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</si>
  <si>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</si>
  <si>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</si>
  <si>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</si>
  <si>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</si>
  <si>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</si>
  <si>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</si>
  <si>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</si>
  <si>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</si>
  <si>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</si>
  <si>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</si>
  <si>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</si>
  <si>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</si>
  <si>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</si>
  <si>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</si>
  <si>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</si>
  <si>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</si>
  <si>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</si>
  <si>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</si>
  <si>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</si>
  <si>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</si>
  <si>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</si>
  <si>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</si>
  <si>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</si>
  <si>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</si>
  <si>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</si>
  <si>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</si>
  <si>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</si>
  <si>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</si>
  <si>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</si>
  <si>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</si>
  <si>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</si>
  <si>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</si>
  <si>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</si>
  <si>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</si>
  <si>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</si>
  <si>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</si>
  <si>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</si>
  <si>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</si>
  <si>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</si>
  <si>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</si>
  <si>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</si>
  <si>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</si>
  <si>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</si>
  <si>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</si>
  <si>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</si>
  <si>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</si>
  <si>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</si>
  <si>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</si>
  <si>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</si>
  <si>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</si>
  <si>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</si>
  <si>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</si>
  <si>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</si>
  <si>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</si>
  <si>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</si>
  <si>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</si>
  <si>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</si>
  <si>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</si>
  <si>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</si>
  <si>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</si>
  <si>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</si>
  <si>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</si>
  <si>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</si>
  <si>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</si>
  <si>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</si>
  <si>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</si>
  <si>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</si>
  <si>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</si>
  <si>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</si>
  <si>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</si>
  <si>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</si>
  <si>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</si>
  <si>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</si>
  <si>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</si>
  <si>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</si>
  <si>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</si>
  <si>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</si>
  <si>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</si>
  <si>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</si>
  <si>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</si>
  <si>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</si>
  <si>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</si>
  <si>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</si>
  <si>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</si>
  <si>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</si>
  <si>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</si>
  <si>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</si>
  <si>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</si>
  <si>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</si>
  <si>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</si>
  <si>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</si>
  <si>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</si>
  <si>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</si>
  <si>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</si>
  <si>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</si>
  <si>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</si>
  <si>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</si>
  <si>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</si>
  <si>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</si>
  <si>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</si>
  <si>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</si>
  <si>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</si>
  <si>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</si>
  <si>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</si>
  <si>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</si>
  <si>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</si>
  <si>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</si>
  <si>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</si>
  <si>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</si>
  <si>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</si>
  <si>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</si>
  <si>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</si>
  <si>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</si>
  <si>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</si>
  <si>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</si>
  <si>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</si>
  <si>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</si>
  <si>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</si>
  <si>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</si>
  <si>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</si>
  <si>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</si>
  <si>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</si>
  <si>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</si>
  <si>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</si>
  <si>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</si>
  <si>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</si>
  <si>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</si>
  <si>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</si>
  <si>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</si>
  <si>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</si>
  <si>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</si>
  <si>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</si>
  <si>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</si>
  <si>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</si>
  <si>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</si>
  <si>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</si>
  <si>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</si>
  <si>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</si>
  <si>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</si>
  <si>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</si>
  <si>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</si>
  <si>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</si>
  <si>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</si>
  <si>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</si>
  <si>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</si>
  <si>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</si>
  <si>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</si>
  <si>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</si>
  <si>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</si>
  <si>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</si>
  <si>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</si>
  <si>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</si>
  <si>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</si>
  <si>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</si>
  <si>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</si>
  <si>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</si>
  <si>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</si>
  <si>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</si>
  <si>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</si>
  <si>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</si>
  <si>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</si>
  <si>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</si>
  <si>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</si>
  <si>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</si>
  <si>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</si>
  <si>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</si>
  <si>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</si>
  <si>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</si>
  <si>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</si>
  <si>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</si>
  <si>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</si>
  <si>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</si>
  <si>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</si>
  <si>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</si>
  <si>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</si>
  <si>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</si>
  <si>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</si>
  <si>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</si>
  <si>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</si>
  <si>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</si>
  <si>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</si>
  <si>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</si>
  <si>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</si>
  <si>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</si>
  <si>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</si>
  <si>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</si>
  <si>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</si>
  <si>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</si>
  <si>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</si>
  <si>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</si>
  <si>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</si>
  <si>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</si>
  <si>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</si>
  <si>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</si>
  <si>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</si>
  <si>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</si>
  <si>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</si>
  <si>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</si>
  <si>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</si>
  <si>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</si>
  <si>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</si>
  <si>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</si>
  <si>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</si>
  <si>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</si>
  <si>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</si>
  <si>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</si>
  <si>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</si>
  <si>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</si>
  <si>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</si>
  <si>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</si>
  <si>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</si>
  <si>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</si>
  <si>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</si>
  <si>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</si>
  <si>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</si>
  <si>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</si>
  <si>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</si>
  <si>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</si>
  <si>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</si>
  <si>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</si>
  <si>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</si>
  <si>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</si>
  <si>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</si>
  <si>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</si>
  <si>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</si>
  <si>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</si>
  <si>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</si>
  <si>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</si>
  <si>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</si>
  <si>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</si>
  <si>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</si>
  <si>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</si>
  <si>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</si>
  <si>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</si>
  <si>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</si>
  <si>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</si>
  <si>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</si>
  <si>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</si>
  <si>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</si>
  <si>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</si>
  <si>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</si>
  <si>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</si>
  <si>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</si>
  <si>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</si>
  <si>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</si>
  <si>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</si>
  <si>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</si>
  <si>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</si>
  <si>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</si>
  <si>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</si>
  <si>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</si>
  <si>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</si>
  <si>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</si>
  <si>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</si>
  <si>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</si>
  <si>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</si>
  <si>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</si>
  <si>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</si>
  <si>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</si>
  <si>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</si>
  <si>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</si>
  <si>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</si>
  <si>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</si>
  <si>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</si>
  <si>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</si>
  <si>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</si>
  <si>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</si>
  <si>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</si>
  <si>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</si>
  <si>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</si>
  <si>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</si>
  <si>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</si>
  <si>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</si>
  <si>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</si>
  <si>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</si>
  <si>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</si>
  <si>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</si>
  <si>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</si>
  <si>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</si>
  <si>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</si>
  <si>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</si>
  <si>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</si>
  <si>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</si>
  <si>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</si>
  <si>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</si>
  <si>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</si>
  <si>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</si>
  <si>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</si>
  <si>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</si>
  <si>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</si>
  <si>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</si>
  <si>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</si>
  <si>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</si>
  <si>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</si>
  <si>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</si>
  <si>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</si>
  <si>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</si>
  <si>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</si>
  <si>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</si>
  <si>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</si>
  <si>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</si>
  <si>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</si>
  <si>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</si>
  <si>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</si>
  <si>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</si>
  <si>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</si>
  <si>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</si>
  <si>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</si>
  <si>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</si>
  <si>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</si>
  <si>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</si>
  <si>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</si>
  <si>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</si>
  <si>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</si>
  <si>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</si>
  <si>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</si>
  <si>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</si>
  <si>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</si>
  <si>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</si>
  <si>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</si>
  <si>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</si>
  <si>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</si>
  <si>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</si>
  <si>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</si>
  <si>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</si>
  <si>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</si>
  <si>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</si>
  <si>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</si>
  <si>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</si>
  <si>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</si>
  <si>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</si>
  <si>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</si>
  <si>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</si>
  <si>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</si>
  <si>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</si>
  <si>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</si>
  <si>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</si>
  <si>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</si>
  <si>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</si>
  <si>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</si>
  <si>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</si>
  <si>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</si>
  <si>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</si>
  <si>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</si>
  <si>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</si>
  <si>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</si>
  <si>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</si>
  <si>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</si>
  <si>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</si>
  <si>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</si>
  <si>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</si>
  <si>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</si>
  <si>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</si>
  <si>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</si>
  <si>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</si>
  <si>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</si>
  <si>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</si>
  <si>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</si>
  <si>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</si>
  <si>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</si>
  <si>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</si>
  <si>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</si>
  <si>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</si>
  <si>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</si>
  <si>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</si>
  <si>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</si>
  <si>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</si>
  <si>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</si>
  <si>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</si>
  <si>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</si>
  <si>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</si>
  <si>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</si>
  <si>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</si>
  <si>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</si>
  <si>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</si>
  <si>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</si>
  <si>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</si>
  <si>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</si>
  <si>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</si>
  <si>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</si>
  <si>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</si>
  <si>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</si>
  <si>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</si>
  <si>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</si>
  <si>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</si>
  <si>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</si>
  <si>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</si>
  <si>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</si>
  <si>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</si>
  <si>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</si>
  <si>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</si>
  <si>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</si>
  <si>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</si>
  <si>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</si>
  <si>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</si>
  <si>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</si>
  <si>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</si>
  <si>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</si>
  <si>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</si>
  <si>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</si>
  <si>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</si>
  <si>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</si>
  <si>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</si>
  <si>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</si>
  <si>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</si>
  <si>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</si>
  <si>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</si>
  <si>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</si>
  <si>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</si>
  <si>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</si>
  <si>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</si>
  <si>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</si>
  <si>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</si>
  <si>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</si>
  <si>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</si>
  <si>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</si>
  <si>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</si>
  <si>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</si>
  <si>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</si>
  <si>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</si>
  <si>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</si>
  <si>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</si>
  <si>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</si>
  <si>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</si>
  <si>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</si>
  <si>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</si>
  <si>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</si>
  <si>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</si>
  <si>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</si>
  <si>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</si>
  <si>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</si>
  <si>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</si>
  <si>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</si>
  <si>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</si>
  <si>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</si>
  <si>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</si>
  <si>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</si>
  <si>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</si>
  <si>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</si>
  <si>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</si>
  <si>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</si>
  <si>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</si>
  <si>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</si>
  <si>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</si>
  <si>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</si>
  <si>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</si>
  <si>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</si>
  <si>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</si>
  <si>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</si>
  <si>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</si>
  <si>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</si>
  <si>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</si>
  <si>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</si>
  <si>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</si>
  <si>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</si>
  <si>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</si>
  <si>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</si>
  <si>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</si>
  <si>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</si>
  <si>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</si>
  <si>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</si>
  <si>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</si>
  <si>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</si>
  <si>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</si>
  <si>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</si>
  <si>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</si>
  <si>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</si>
  <si>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</si>
  <si>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</si>
  <si>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</si>
  <si>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</si>
  <si>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</si>
  <si>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</si>
  <si>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</si>
  <si>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</si>
  <si>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</si>
  <si>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</si>
  <si>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</si>
  <si>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</si>
  <si>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</si>
  <si>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</si>
  <si>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</si>
  <si>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</si>
  <si>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</si>
  <si>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</si>
  <si>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</si>
  <si>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</si>
  <si>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</si>
  <si>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</si>
  <si>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</si>
  <si>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</si>
  <si>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</si>
  <si>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</si>
  <si>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</si>
  <si>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</si>
  <si>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</si>
  <si>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</si>
  <si>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</si>
  <si>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</si>
  <si>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</si>
  <si>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</si>
  <si>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</si>
  <si>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</si>
  <si>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</si>
  <si>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</si>
  <si>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</si>
  <si>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</si>
  <si>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</si>
  <si>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</si>
  <si>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</si>
  <si>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</si>
  <si>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</si>
  <si>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</si>
  <si>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</si>
  <si>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</si>
  <si>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</si>
  <si>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</si>
  <si>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</si>
  <si>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</si>
  <si>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</si>
  <si>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</si>
  <si>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</si>
  <si>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</si>
  <si>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</si>
  <si>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</si>
  <si>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</si>
  <si>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</si>
  <si>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</si>
  <si>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</si>
  <si>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</si>
  <si>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</si>
  <si>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</si>
  <si>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</si>
  <si>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</si>
  <si>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</si>
  <si>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</si>
  <si>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</si>
  <si>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</si>
  <si>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</si>
  <si>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</si>
  <si>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</si>
  <si>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</si>
  <si>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</si>
  <si>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</si>
  <si>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</si>
  <si>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</si>
  <si>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</si>
  <si>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</si>
  <si>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</si>
  <si>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</si>
  <si>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</si>
  <si>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</si>
  <si>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</si>
  <si>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</si>
  <si>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</si>
  <si>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</si>
  <si>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</si>
  <si>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</si>
  <si>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</si>
  <si>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</si>
  <si>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</si>
  <si>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</si>
  <si>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</si>
  <si>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</si>
  <si>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</si>
  <si>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</si>
  <si>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</si>
  <si>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</si>
  <si>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</si>
  <si>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</si>
  <si>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</si>
  <si>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</si>
  <si>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</si>
  <si>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</si>
  <si>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</si>
  <si>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</si>
  <si>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</si>
  <si>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</si>
  <si>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</si>
  <si>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</si>
  <si>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</si>
  <si>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</si>
  <si>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</si>
  <si>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</si>
  <si>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</si>
  <si>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</si>
  <si>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</si>
  <si>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</si>
  <si>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</si>
  <si>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</si>
  <si>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</si>
  <si>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</si>
  <si>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</si>
  <si>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</si>
  <si>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</si>
  <si>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</si>
  <si>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</si>
  <si>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</si>
  <si>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</si>
  <si>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</si>
  <si>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</si>
  <si>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</si>
  <si>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</si>
  <si>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</si>
  <si>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</si>
  <si>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</si>
  <si>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</si>
  <si>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</si>
  <si>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</si>
  <si>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</si>
  <si>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</si>
  <si>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</si>
  <si>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</si>
  <si>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</si>
  <si>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</si>
  <si>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</si>
  <si>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</si>
  <si>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</si>
  <si>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</si>
  <si>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</si>
  <si>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</si>
  <si>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</si>
  <si>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</si>
  <si>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</si>
  <si>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</si>
  <si>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</si>
  <si>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</si>
  <si>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</si>
  <si>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</si>
  <si>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</si>
  <si>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</si>
  <si>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</si>
  <si>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</si>
  <si>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</si>
  <si>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</si>
  <si>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</si>
  <si>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</si>
  <si>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</si>
  <si>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</si>
  <si>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</si>
  <si>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</si>
  <si>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</si>
  <si>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</si>
  <si>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</si>
  <si>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</si>
  <si>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</si>
  <si>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</si>
  <si>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</si>
  <si>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</si>
  <si>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</si>
  <si>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</si>
  <si>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</si>
  <si>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</si>
  <si>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</si>
  <si>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</si>
  <si>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</si>
  <si>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</si>
  <si>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</si>
  <si>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</si>
  <si>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</si>
  <si>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</si>
  <si>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</si>
  <si>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</si>
  <si>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</si>
  <si>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</si>
  <si>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</si>
  <si>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</si>
  <si>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</si>
  <si>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</si>
  <si>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</si>
  <si>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</si>
  <si>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</si>
  <si>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</si>
  <si>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</si>
  <si>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</si>
  <si>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</si>
  <si>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</si>
  <si>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</si>
  <si>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</si>
  <si>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</si>
  <si>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</si>
  <si>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</si>
  <si>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</si>
  <si>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</si>
  <si>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</si>
  <si>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</si>
  <si>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</si>
  <si>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</si>
  <si>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</si>
  <si>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</si>
  <si>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</si>
  <si>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</si>
  <si>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</si>
  <si>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</si>
  <si>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</si>
  <si>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</si>
  <si>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</si>
  <si>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</si>
  <si>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</si>
  <si>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</si>
  <si>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</si>
  <si>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</si>
  <si>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</si>
  <si>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</si>
  <si>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</si>
  <si>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</si>
  <si>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</si>
  <si>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</si>
  <si>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</si>
  <si>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</si>
  <si>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</si>
  <si>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</si>
  <si>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</si>
  <si>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</si>
  <si>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</si>
  <si>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</si>
  <si>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</si>
  <si>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</si>
  <si>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</si>
  <si>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</si>
  <si>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</si>
  <si>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</si>
  <si>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</si>
  <si>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</si>
  <si>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</si>
  <si>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</si>
  <si>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</si>
  <si>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</si>
  <si>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</si>
  <si>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</si>
  <si>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</si>
  <si>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</si>
  <si>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</si>
  <si>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</si>
  <si>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</si>
  <si>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</si>
  <si>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</si>
  <si>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</si>
  <si>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</si>
  <si>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</si>
  <si>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</si>
  <si>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</si>
  <si>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</si>
  <si>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</si>
  <si>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</si>
  <si>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</si>
  <si>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</si>
  <si>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</si>
  <si>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</si>
  <si>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</si>
  <si>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</si>
  <si>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</si>
  <si>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</si>
  <si>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</si>
  <si>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</si>
  <si>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</si>
  <si>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</si>
  <si>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</si>
  <si>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</si>
  <si>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</si>
  <si>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</si>
  <si>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</si>
  <si>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</si>
  <si>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</si>
  <si>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</si>
  <si>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</si>
  <si>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</si>
  <si>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</si>
  <si>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</si>
  <si>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</si>
  <si>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</si>
  <si>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</si>
  <si>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</si>
  <si>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</si>
  <si>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</si>
  <si>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</si>
  <si>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</si>
  <si>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</si>
  <si>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</si>
  <si>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</si>
  <si>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</si>
  <si>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</si>
  <si>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</si>
  <si>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</si>
  <si>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</si>
  <si>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</si>
  <si>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</si>
  <si>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</si>
  <si>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</si>
  <si>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</si>
  <si>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</si>
  <si>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</si>
  <si>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</si>
  <si>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</si>
  <si>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</si>
  <si>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</si>
  <si>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</si>
  <si>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</si>
  <si>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</si>
  <si>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</si>
  <si>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</si>
  <si>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</si>
  <si>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</si>
  <si>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</si>
  <si>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</si>
  <si>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</si>
  <si>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</si>
  <si>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</si>
  <si>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</si>
  <si>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</si>
  <si>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</si>
  <si>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</si>
  <si>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</si>
  <si>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</si>
  <si>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</si>
  <si>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</si>
  <si>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</si>
  <si>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</si>
  <si>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</si>
  <si>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</si>
  <si>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</si>
  <si>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</si>
  <si>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</si>
  <si>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</si>
  <si>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</si>
  <si>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</si>
  <si>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</si>
  <si>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</si>
  <si>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</si>
  <si>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</si>
  <si>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</si>
  <si>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</si>
  <si>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</si>
  <si>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</si>
  <si>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</si>
  <si>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</si>
  <si>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</si>
  <si>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</si>
  <si>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</si>
  <si>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</si>
  <si>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</si>
  <si>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</si>
  <si>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</si>
  <si>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</si>
  <si>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</si>
  <si>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</si>
  <si>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</si>
  <si>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</si>
  <si>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</si>
  <si>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</si>
  <si>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</si>
  <si>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</si>
  <si>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</si>
  <si>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</si>
  <si>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</si>
  <si>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</si>
  <si>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</si>
  <si>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</si>
  <si>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</si>
  <si>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</si>
  <si>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</si>
  <si>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</si>
  <si>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</si>
  <si>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</si>
  <si>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</si>
  <si>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</si>
  <si>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</si>
  <si>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</si>
  <si>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</si>
  <si>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</si>
  <si>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</si>
  <si>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</si>
  <si>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</si>
  <si>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</si>
  <si>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</si>
  <si>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</si>
  <si>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</si>
  <si>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</si>
  <si>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</si>
  <si>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</si>
  <si>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</si>
  <si>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</si>
  <si>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</si>
  <si>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</si>
  <si>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</si>
  <si>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</si>
  <si>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</si>
  <si>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</si>
  <si>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</si>
  <si>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</si>
  <si>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</si>
  <si>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</si>
  <si>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</si>
  <si>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</si>
  <si>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</si>
  <si>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</si>
  <si>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</si>
  <si>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</si>
  <si>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</si>
  <si>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</si>
  <si>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</si>
  <si>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</si>
  <si>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</si>
  <si>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</si>
  <si>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</si>
  <si>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</si>
  <si>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</si>
  <si>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</si>
  <si>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</si>
  <si>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</si>
  <si>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</si>
  <si>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</si>
  <si>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</si>
  <si>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</si>
  <si>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</si>
  <si>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</si>
  <si>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</si>
  <si>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</si>
  <si>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</si>
  <si>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</si>
  <si>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</si>
  <si>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</si>
  <si>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</si>
  <si>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</si>
  <si>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</si>
  <si>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</si>
  <si>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</si>
  <si>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</si>
  <si>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</si>
  <si>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</si>
  <si>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</si>
  <si>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</si>
  <si>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</si>
  <si>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</si>
  <si>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</si>
  <si>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</si>
  <si>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</si>
  <si>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</si>
  <si>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</si>
  <si>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</si>
  <si>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</si>
  <si>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</si>
  <si>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</si>
  <si>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</si>
  <si>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</si>
  <si>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</si>
  <si>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</si>
  <si>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</si>
  <si>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</si>
  <si>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</si>
  <si>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</si>
  <si>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</si>
  <si>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</si>
  <si>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</si>
  <si>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</si>
  <si>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</si>
  <si>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</si>
  <si>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</si>
  <si>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</si>
  <si>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</si>
  <si>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</si>
  <si>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</si>
  <si>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</si>
  <si>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</si>
  <si>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</si>
  <si>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</si>
  <si>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</si>
  <si>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</si>
  <si>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</si>
  <si>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</si>
  <si>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</si>
  <si>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</si>
  <si>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</si>
  <si>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</si>
  <si>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</si>
  <si>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</si>
  <si>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</si>
  <si>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</si>
  <si>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</si>
  <si>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</si>
  <si>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</si>
  <si>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</si>
  <si>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</si>
  <si>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</si>
  <si>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</si>
  <si>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</si>
  <si>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</si>
  <si>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</si>
  <si>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</si>
  <si>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</si>
  <si>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</si>
  <si>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</si>
  <si>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</si>
  <si>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</si>
  <si>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</si>
  <si>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</si>
  <si>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</si>
  <si>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</si>
  <si>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</si>
  <si>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</si>
  <si>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</si>
  <si>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</si>
  <si>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</si>
  <si>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</si>
  <si>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</si>
  <si>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</si>
  <si>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</si>
  <si>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</si>
  <si>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</si>
  <si>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</si>
  <si>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</si>
  <si>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</si>
  <si>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</si>
  <si>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</si>
  <si>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</si>
  <si>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</si>
  <si>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</si>
  <si>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</si>
  <si>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</si>
  <si>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</si>
  <si>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</si>
  <si>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</si>
  <si>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</si>
  <si>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</si>
  <si>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</si>
  <si>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</si>
  <si>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</si>
  <si>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</si>
  <si>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</si>
  <si>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</si>
  <si>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</si>
  <si>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</si>
  <si>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</si>
  <si>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</si>
  <si>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</si>
  <si>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</si>
  <si>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</si>
  <si>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</si>
  <si>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</si>
  <si>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</si>
  <si>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</si>
  <si>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</si>
  <si>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</si>
  <si>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</si>
  <si>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</si>
  <si>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</si>
  <si>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</si>
  <si>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</si>
  <si>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</si>
  <si>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</si>
  <si>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</si>
  <si>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</si>
  <si>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</si>
  <si>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</si>
  <si>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</si>
  <si>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</si>
  <si>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</si>
  <si>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</si>
  <si>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</si>
  <si>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</si>
  <si>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</si>
  <si>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</si>
  <si>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</si>
  <si>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</si>
  <si>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</si>
  <si>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</si>
  <si>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</si>
  <si>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</si>
  <si>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</si>
  <si>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</si>
  <si>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</si>
  <si>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</si>
  <si>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</si>
  <si>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</si>
  <si>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</si>
  <si>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</si>
  <si>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</si>
  <si>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</si>
  <si>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</si>
  <si>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</si>
  <si>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</si>
  <si>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</si>
  <si>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</si>
  <si>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</si>
  <si>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</si>
  <si>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</si>
  <si>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</si>
  <si>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</si>
  <si>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</si>
  <si>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</si>
  <si>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</si>
  <si>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</si>
  <si>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</si>
  <si>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</si>
  <si>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</si>
  <si>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</si>
  <si>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</si>
  <si>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</si>
  <si>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</si>
  <si>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</si>
  <si>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</si>
  <si>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</si>
  <si>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</si>
  <si>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</si>
  <si>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</si>
  <si>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</si>
  <si>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</si>
  <si>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</si>
  <si>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</si>
  <si>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</si>
  <si>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</si>
  <si>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</si>
  <si>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</si>
  <si>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</si>
  <si>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</si>
  <si>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</si>
  <si>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</si>
  <si>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</si>
  <si>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</si>
  <si>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</si>
  <si>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</si>
  <si>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</si>
  <si>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</si>
  <si>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</si>
  <si>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</si>
  <si>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</si>
  <si>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</si>
  <si>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</si>
  <si>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</si>
  <si>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</si>
  <si>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</si>
  <si>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</si>
  <si>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</si>
  <si>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</si>
  <si>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</si>
  <si>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</si>
  <si>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</si>
  <si>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</si>
  <si>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</si>
  <si>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</si>
  <si>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</si>
  <si>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</si>
  <si>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</si>
  <si>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</si>
  <si>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</si>
  <si>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</si>
  <si>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</si>
  <si>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</si>
  <si>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</si>
  <si>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</si>
  <si>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</si>
  <si>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</si>
  <si>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</si>
  <si>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</si>
  <si>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</si>
  <si>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</si>
  <si>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</si>
  <si>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</si>
  <si>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</si>
  <si>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</si>
  <si>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</si>
  <si>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</si>
  <si>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</si>
  <si>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</si>
  <si>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</si>
  <si>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</si>
  <si>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</si>
  <si>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</si>
  <si>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</si>
  <si>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</si>
  <si>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</si>
  <si>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</si>
  <si>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</si>
  <si>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</si>
  <si>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</si>
  <si>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</si>
  <si>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</si>
  <si>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</si>
  <si>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</si>
  <si>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</si>
  <si>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</si>
  <si>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</si>
  <si>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</si>
  <si>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</si>
  <si>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</si>
  <si>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</si>
  <si>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</si>
  <si>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</si>
  <si>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</si>
  <si>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</si>
  <si>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</si>
  <si>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</si>
  <si>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</si>
  <si>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</si>
  <si>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</si>
  <si>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</si>
  <si>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</si>
  <si>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</si>
  <si>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</si>
  <si>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</si>
  <si>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</si>
  <si>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</si>
  <si>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</si>
  <si>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</si>
  <si>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</si>
  <si>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</si>
  <si>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</si>
  <si>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</si>
  <si>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</si>
  <si>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</si>
  <si>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</si>
  <si>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</si>
  <si>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</si>
  <si>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</si>
  <si>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</si>
  <si>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</si>
  <si>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</si>
  <si>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</si>
  <si>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</si>
  <si>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</si>
  <si>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</si>
  <si>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</si>
  <si>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</si>
  <si>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</si>
  <si>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</si>
  <si>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</si>
  <si>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</si>
  <si>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</si>
  <si>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</si>
  <si>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</si>
  <si>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</si>
  <si>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</si>
  <si>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</si>
  <si>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</si>
  <si>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</si>
  <si>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</si>
  <si>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</si>
  <si>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</si>
  <si>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</si>
  <si>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</si>
  <si>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</si>
  <si>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</si>
  <si>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</si>
  <si>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</si>
  <si>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</si>
  <si>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</si>
  <si>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</si>
  <si>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</si>
  <si>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</si>
  <si>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</si>
  <si>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</si>
  <si>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</si>
  <si>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</si>
  <si>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</si>
  <si>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</si>
  <si>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</si>
  <si>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</si>
  <si>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</si>
  <si>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</si>
  <si>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</si>
  <si>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</si>
  <si>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</si>
  <si>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</si>
  <si>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</si>
  <si>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</si>
  <si>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</si>
  <si>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</si>
  <si>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</si>
  <si>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</si>
  <si>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</si>
  <si>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</si>
  <si>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</si>
  <si>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</si>
  <si>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</si>
  <si>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</si>
  <si>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</si>
  <si>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</si>
  <si>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</si>
  <si>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</si>
  <si>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</si>
  <si>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</si>
  <si>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</si>
  <si>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</si>
  <si>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</si>
  <si>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</si>
  <si>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</si>
  <si>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</si>
  <si>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</si>
  <si>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</si>
  <si>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</si>
  <si>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</si>
  <si>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</si>
  <si>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</si>
  <si>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</si>
  <si>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</si>
  <si>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</si>
  <si>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</si>
  <si>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</si>
  <si>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</si>
  <si>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</si>
  <si>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</si>
  <si>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</si>
  <si>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</si>
  <si>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</si>
  <si>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</si>
  <si>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</si>
  <si>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</si>
  <si>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</si>
  <si>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</si>
  <si>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</si>
  <si>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</si>
  <si>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</si>
  <si>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</si>
  <si>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</si>
  <si>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</si>
  <si>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</si>
  <si>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</si>
  <si>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</si>
  <si>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</si>
  <si>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</si>
  <si>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</si>
  <si>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</si>
  <si>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</si>
  <si>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</si>
  <si>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</si>
  <si>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</si>
  <si>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</si>
  <si>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</si>
  <si>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</si>
  <si>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</si>
  <si>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</si>
  <si>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</si>
  <si>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</si>
  <si>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</si>
  <si>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</si>
  <si>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</si>
  <si>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</si>
  <si>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</si>
  <si>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</si>
  <si>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</si>
  <si>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</si>
  <si>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</si>
  <si>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</si>
  <si>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</si>
  <si>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</si>
  <si>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</si>
  <si>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</si>
  <si>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</si>
  <si>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</si>
  <si>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</si>
  <si>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</si>
  <si>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</si>
  <si>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</si>
  <si>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</si>
  <si>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</si>
  <si>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</si>
  <si>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</si>
  <si>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</si>
  <si>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</si>
  <si>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</si>
  <si>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</si>
  <si>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</si>
  <si>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</si>
  <si>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</si>
  <si>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</si>
  <si>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</si>
  <si>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</si>
  <si>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</si>
  <si>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</si>
  <si>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</si>
  <si>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</si>
  <si>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</si>
  <si>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</si>
  <si>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</si>
  <si>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</si>
  <si>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</si>
  <si>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</si>
  <si>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</si>
  <si>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</si>
  <si>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</si>
  <si>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</si>
  <si>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</si>
  <si>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</si>
  <si>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</si>
  <si>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</si>
  <si>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</si>
  <si>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</si>
  <si>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</si>
  <si>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</si>
  <si>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</si>
  <si>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</si>
  <si>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</si>
  <si>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</si>
  <si>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</si>
  <si>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</si>
  <si>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</si>
  <si>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</si>
  <si>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</si>
  <si>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</si>
  <si>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</si>
  <si>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</si>
  <si>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</si>
  <si>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</si>
  <si>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</si>
  <si>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</si>
  <si>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</si>
  <si>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</si>
  <si>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</si>
  <si>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</si>
  <si>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</si>
  <si>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</si>
  <si>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</si>
  <si>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</si>
  <si>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</si>
  <si>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</si>
  <si>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</si>
  <si>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</si>
  <si>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</si>
  <si>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</si>
  <si>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</si>
  <si>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</si>
  <si>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</si>
  <si>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</si>
  <si>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</si>
  <si>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</si>
  <si>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</si>
  <si>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</si>
  <si>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</si>
  <si>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</si>
  <si>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</si>
  <si>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</si>
  <si>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</si>
  <si>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</si>
  <si>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</si>
  <si>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</si>
  <si>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</si>
  <si>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</si>
  <si>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</si>
  <si>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</si>
  <si>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</si>
  <si>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</si>
  <si>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</si>
  <si>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</si>
  <si>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</si>
  <si>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</si>
  <si>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</si>
  <si>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</si>
  <si>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</si>
  <si>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</si>
  <si>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</si>
  <si>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</si>
  <si>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</si>
  <si>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</si>
  <si>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</si>
  <si>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</si>
  <si>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</si>
  <si>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</si>
  <si>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</si>
  <si>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</si>
  <si>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</si>
  <si>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</si>
  <si>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</si>
  <si>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</si>
  <si>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</si>
  <si>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</si>
  <si>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</si>
  <si>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</si>
  <si>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</si>
  <si>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</si>
  <si>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</si>
  <si>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</si>
  <si>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</si>
  <si>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</si>
  <si>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</si>
  <si>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</si>
  <si>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</si>
  <si>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</si>
  <si>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</si>
  <si>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</si>
  <si>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</si>
  <si>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</si>
  <si>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</si>
  <si>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</si>
  <si>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</si>
  <si>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</si>
  <si>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</si>
  <si>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</si>
  <si>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</si>
  <si>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</si>
  <si>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</si>
  <si>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</si>
  <si>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</si>
  <si>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</si>
  <si>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</si>
  <si>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</si>
  <si>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</si>
  <si>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</si>
  <si>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</si>
  <si>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</si>
  <si>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</si>
  <si>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</si>
  <si>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</si>
  <si>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</si>
  <si>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</si>
  <si>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</si>
  <si>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</si>
  <si>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</si>
  <si>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</si>
  <si>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</si>
  <si>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</si>
  <si>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</si>
  <si>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</si>
  <si>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</si>
  <si>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</si>
  <si>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</si>
  <si>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</si>
  <si>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</si>
  <si>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</si>
  <si>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</si>
  <si>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</si>
  <si>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</si>
  <si>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</si>
  <si>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</si>
  <si>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</si>
  <si>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</si>
  <si>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</si>
  <si>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</si>
  <si>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</si>
  <si>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</si>
  <si>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</si>
  <si>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</si>
  <si>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</si>
  <si>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</si>
  <si>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</si>
  <si>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</si>
  <si>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</si>
  <si>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</si>
  <si>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</si>
  <si>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</si>
  <si>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</si>
  <si>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</si>
  <si>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</si>
  <si>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</si>
  <si>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</si>
  <si>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</si>
  <si>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</si>
  <si>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</si>
  <si>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</si>
  <si>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</si>
  <si>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</si>
  <si>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</si>
  <si>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</si>
  <si>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</si>
  <si>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</si>
  <si>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</si>
  <si>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</si>
  <si>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</si>
  <si>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</si>
  <si>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</si>
  <si>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</si>
  <si>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</si>
  <si>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</si>
  <si>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</si>
  <si>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</si>
  <si>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</si>
  <si>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</si>
  <si>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</si>
  <si>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</si>
  <si>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</si>
  <si>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</si>
  <si>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</si>
  <si>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</si>
  <si>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</si>
  <si>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</si>
  <si>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</si>
  <si>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</si>
  <si>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</si>
  <si>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</si>
  <si>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</si>
  <si>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</si>
  <si>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</si>
  <si>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</si>
  <si>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</si>
  <si>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</si>
  <si>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</si>
  <si>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</si>
  <si>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</si>
  <si>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</si>
  <si>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</si>
  <si>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</si>
  <si>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</si>
  <si>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</si>
  <si>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</si>
  <si>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</si>
  <si>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</si>
  <si>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</si>
  <si>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</si>
  <si>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</si>
  <si>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</si>
  <si>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</si>
  <si>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</si>
  <si>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</si>
  <si>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</si>
  <si>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</si>
  <si>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</si>
  <si>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</si>
  <si>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</si>
  <si>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</si>
  <si>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</si>
  <si>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</si>
  <si>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</si>
  <si>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</si>
  <si>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</si>
  <si>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</si>
  <si>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</si>
  <si>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</si>
  <si>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</si>
  <si>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</si>
  <si>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</si>
  <si>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</si>
  <si>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</si>
  <si>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</si>
  <si>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</si>
  <si>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</si>
  <si>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</si>
  <si>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</si>
  <si>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</si>
  <si>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</si>
  <si>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</si>
  <si>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</si>
  <si>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</si>
  <si>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</si>
  <si>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</si>
  <si>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</si>
  <si>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</si>
  <si>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</si>
  <si>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</si>
  <si>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</si>
  <si>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</si>
  <si>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</si>
  <si>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</si>
  <si>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</si>
  <si>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</si>
  <si>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</si>
  <si>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</si>
  <si>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</si>
  <si>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</si>
  <si>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</si>
  <si>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</si>
  <si>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</si>
  <si>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</si>
  <si>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</si>
  <si>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</si>
  <si>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</si>
  <si>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</si>
  <si>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</si>
  <si>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</si>
  <si>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</si>
  <si>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</si>
  <si>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</si>
  <si>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</si>
  <si>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</si>
  <si>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</si>
  <si>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</si>
  <si>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</si>
  <si>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</si>
  <si>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</si>
  <si>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</si>
  <si>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</si>
  <si>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</si>
  <si>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</si>
  <si>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</si>
  <si>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</si>
  <si>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</si>
  <si>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</si>
  <si>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</si>
  <si>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</si>
  <si>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</si>
  <si>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</si>
  <si>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</si>
  <si>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</si>
  <si>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</si>
  <si>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</si>
  <si>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</si>
  <si>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</si>
  <si>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</si>
  <si>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</si>
  <si>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</si>
  <si>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</si>
  <si>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</si>
  <si>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</si>
  <si>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</si>
  <si>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</si>
  <si>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</si>
  <si>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</si>
  <si>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</si>
  <si>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</si>
  <si>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</si>
  <si>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</si>
  <si>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</si>
  <si>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</si>
  <si>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</si>
  <si>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</si>
  <si>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</si>
  <si>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</si>
  <si>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</si>
  <si>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</si>
  <si>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</si>
  <si>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</si>
  <si>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</si>
  <si>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</si>
  <si>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</si>
  <si>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</si>
  <si>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</si>
  <si>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</si>
  <si>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</si>
  <si>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</si>
  <si>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</si>
  <si>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</si>
  <si>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</si>
  <si>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</si>
  <si>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</si>
  <si>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</si>
  <si>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</si>
  <si>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</si>
  <si>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</si>
  <si>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</si>
  <si>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</si>
  <si>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</si>
  <si>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</si>
  <si>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</si>
  <si>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</si>
  <si>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</si>
  <si>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</si>
  <si>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</si>
  <si>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</si>
  <si>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</si>
  <si>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</si>
  <si>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</si>
  <si>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</si>
  <si>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</si>
  <si>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</si>
  <si>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</si>
  <si>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</si>
  <si>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</si>
  <si>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</si>
  <si>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</si>
  <si>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</si>
  <si>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</si>
  <si>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</si>
  <si>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</si>
  <si>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</si>
  <si>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</si>
  <si>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</si>
  <si>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</si>
  <si>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</si>
  <si>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</si>
  <si>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</si>
  <si>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</si>
  <si>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</si>
  <si>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</si>
  <si>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</si>
  <si>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</si>
  <si>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</si>
  <si>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</si>
  <si>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</si>
  <si>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</si>
  <si>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</si>
  <si>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</si>
  <si>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</si>
  <si>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</si>
  <si>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</si>
  <si>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</si>
  <si>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</si>
  <si>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</si>
  <si>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</si>
  <si>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</si>
  <si>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</si>
  <si>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</si>
  <si>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</si>
  <si>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</si>
  <si>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</si>
  <si>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</si>
  <si>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</si>
  <si>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</si>
  <si>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</si>
  <si>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</si>
  <si>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</si>
  <si>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</si>
  <si>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</si>
  <si>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</si>
  <si>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</si>
  <si>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</si>
  <si>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</si>
  <si>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</si>
  <si>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</si>
  <si>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</si>
  <si>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</si>
  <si>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</si>
  <si>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</si>
  <si>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</si>
  <si>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</si>
  <si>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</si>
  <si>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</si>
  <si>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</si>
  <si>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</si>
  <si>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</si>
  <si>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</si>
  <si>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</si>
  <si>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</si>
  <si>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</si>
  <si>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</si>
  <si>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</si>
  <si>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</si>
  <si>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</si>
  <si>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</si>
  <si>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</si>
  <si>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</si>
  <si>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</si>
  <si>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</si>
  <si>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</si>
  <si>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</si>
  <si>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</si>
  <si>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</si>
  <si>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</si>
  <si>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</si>
  <si>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</si>
  <si>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</si>
  <si>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</si>
  <si>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</si>
  <si>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</si>
  <si>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</si>
  <si>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</si>
  <si>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</si>
  <si>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</si>
  <si>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</si>
  <si>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</si>
  <si>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</si>
  <si>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</si>
  <si>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</si>
  <si>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</si>
  <si>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</si>
  <si>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</si>
  <si>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</si>
  <si>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</si>
  <si>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</si>
  <si>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</si>
  <si>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</si>
  <si>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</si>
  <si>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</si>
  <si>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</si>
  <si>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</si>
  <si>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</si>
  <si>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</si>
  <si>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</si>
  <si>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</si>
  <si>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</si>
  <si>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</si>
  <si>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</si>
  <si>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</si>
  <si>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</si>
  <si>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</si>
  <si>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</si>
  <si>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</si>
  <si>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</si>
  <si>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</si>
  <si>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</si>
  <si>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</si>
  <si>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</si>
  <si>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</si>
  <si>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</si>
  <si>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</si>
  <si>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</si>
  <si>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</si>
  <si>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</si>
  <si>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</si>
  <si>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</si>
  <si>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</si>
  <si>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</si>
  <si>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</si>
  <si>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</si>
  <si>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</si>
  <si>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</si>
  <si>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</si>
  <si>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</si>
  <si>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</si>
  <si>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</si>
  <si>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</si>
  <si>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</si>
  <si>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</si>
  <si>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</si>
  <si>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</si>
  <si>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</si>
  <si>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</si>
  <si>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</si>
  <si>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</si>
  <si>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</si>
  <si>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</si>
  <si>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</si>
  <si>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</si>
  <si>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</si>
  <si>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</si>
  <si>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</si>
  <si>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</si>
  <si>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</si>
  <si>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</si>
  <si>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</si>
  <si>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</si>
  <si>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</si>
  <si>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</si>
  <si>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</si>
  <si>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</si>
  <si>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</si>
  <si>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</si>
  <si>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</si>
  <si>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</si>
  <si>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</si>
  <si>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</si>
  <si>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</si>
  <si>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</si>
  <si>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</si>
  <si>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</si>
  <si>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</si>
  <si>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</si>
  <si>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</si>
  <si>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</si>
  <si>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</si>
  <si>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</si>
  <si>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</si>
  <si>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</si>
  <si>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</si>
  <si>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</si>
  <si>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</si>
  <si>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</si>
  <si>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</si>
  <si>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</si>
  <si>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</si>
  <si>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</si>
  <si>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</si>
  <si>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</si>
  <si>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</si>
  <si>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</si>
  <si>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</si>
  <si>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</si>
  <si>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</si>
  <si>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</si>
  <si>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</si>
  <si>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</si>
  <si>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</si>
  <si>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</si>
  <si>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</si>
  <si>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</si>
  <si>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</si>
  <si>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</si>
  <si>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</si>
  <si>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</si>
  <si>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</si>
  <si>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</si>
  <si>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</si>
  <si>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</si>
  <si>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</si>
  <si>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</si>
  <si>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</si>
  <si>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</si>
  <si>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</si>
  <si>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</si>
  <si>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</si>
  <si>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</si>
  <si>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</si>
  <si>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</si>
  <si>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</si>
  <si>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</si>
  <si>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</si>
  <si>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</si>
  <si>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</si>
  <si>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</si>
  <si>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</si>
  <si>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</si>
  <si>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</si>
  <si>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</si>
  <si>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</si>
  <si>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</si>
  <si>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</si>
  <si>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</si>
  <si>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</si>
  <si>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</si>
  <si>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</si>
  <si>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</si>
  <si>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</si>
  <si>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</si>
  <si>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</si>
  <si>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</si>
  <si>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</si>
  <si>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</si>
  <si>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</si>
  <si>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</si>
  <si>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</si>
  <si>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</si>
  <si>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</si>
  <si>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</si>
  <si>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</si>
  <si>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</si>
  <si>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</si>
  <si>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</si>
  <si>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</si>
  <si>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</si>
  <si>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</si>
  <si>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</si>
  <si>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</si>
  <si>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</si>
  <si>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</si>
  <si>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</si>
  <si>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</si>
  <si>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</si>
  <si>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</si>
  <si>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</si>
  <si>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</si>
  <si>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</si>
  <si>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</si>
  <si>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</si>
  <si>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</si>
  <si>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</si>
  <si>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</si>
  <si>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</si>
  <si>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</si>
  <si>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</si>
  <si>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</si>
  <si>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</si>
  <si>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</si>
  <si>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</si>
  <si>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</si>
  <si>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</si>
  <si>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</si>
  <si>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</si>
  <si>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</si>
  <si>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</si>
  <si>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</si>
  <si>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</si>
  <si>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</si>
  <si>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</si>
  <si>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</si>
  <si>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</si>
  <si>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</si>
  <si>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</si>
  <si>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</si>
  <si>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</si>
  <si>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</si>
  <si>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</si>
  <si>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</si>
  <si>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</si>
  <si>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</si>
  <si>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</si>
  <si>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</si>
  <si>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</si>
  <si>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</si>
  <si>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</si>
  <si>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</si>
  <si>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</si>
  <si>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</si>
  <si>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</si>
  <si>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</si>
  <si>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</si>
  <si>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</si>
  <si>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</si>
  <si>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</si>
  <si>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</si>
  <si>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</si>
  <si>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</si>
  <si>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</si>
  <si>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</si>
  <si>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</si>
  <si>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</si>
  <si>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</si>
  <si>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</si>
  <si>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</si>
  <si>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</si>
  <si>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</si>
  <si>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</si>
  <si>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</si>
  <si>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</si>
  <si>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</si>
  <si>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</si>
  <si>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</si>
  <si>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</si>
  <si>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</si>
  <si>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</si>
  <si>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</si>
  <si>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</si>
  <si>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</si>
  <si>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</si>
  <si>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</si>
  <si>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</si>
  <si>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</si>
  <si>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</si>
  <si>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</si>
  <si>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</si>
  <si>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</si>
  <si>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</si>
  <si>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</si>
  <si>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</si>
  <si>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</si>
  <si>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</si>
  <si>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</si>
  <si>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</si>
  <si>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</si>
  <si>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</si>
  <si>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</si>
  <si>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</si>
  <si>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</si>
  <si>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</si>
  <si>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</si>
  <si>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</si>
  <si>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</si>
  <si>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</si>
  <si>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</si>
  <si>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</si>
  <si>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</si>
  <si>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</si>
  <si>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</si>
  <si>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</si>
  <si>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</si>
  <si>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</si>
  <si>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</si>
  <si>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</si>
  <si>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</si>
  <si>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</si>
  <si>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</si>
  <si>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</si>
  <si>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</si>
  <si>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</si>
  <si>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</si>
  <si>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</si>
  <si>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</si>
  <si>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</si>
  <si>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</si>
  <si>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</si>
  <si>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</si>
  <si>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</si>
  <si>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</si>
  <si>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</si>
  <si>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</si>
  <si>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</si>
  <si>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</si>
  <si>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</si>
  <si>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</si>
  <si>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</si>
  <si>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</si>
  <si>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</si>
  <si>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</si>
  <si>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</si>
  <si>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</si>
  <si>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</si>
  <si>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</si>
  <si>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</si>
  <si>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</si>
  <si>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</si>
  <si>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</si>
  <si>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</si>
  <si>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</si>
  <si>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</si>
  <si>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</si>
  <si>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</si>
  <si>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</si>
  <si>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</si>
  <si>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</si>
  <si>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</si>
  <si>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</si>
  <si>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</si>
  <si>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</si>
  <si>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</si>
  <si>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</si>
  <si>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</si>
  <si>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</si>
  <si>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</si>
  <si>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</si>
  <si>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</si>
  <si>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</si>
  <si>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</si>
  <si>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</si>
  <si>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</si>
  <si>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</si>
  <si>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</si>
  <si>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</si>
  <si>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</si>
  <si>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</si>
  <si>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</si>
  <si>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</si>
  <si>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</si>
  <si>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</si>
  <si>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</si>
  <si>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</si>
  <si>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</si>
  <si>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</si>
  <si>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</si>
  <si>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</si>
  <si>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</si>
  <si>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</si>
  <si>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</si>
  <si>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</si>
  <si>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</si>
  <si>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</si>
  <si>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</si>
  <si>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</si>
  <si>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</si>
  <si>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</si>
  <si>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</si>
  <si>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</si>
  <si>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</si>
  <si>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</si>
  <si>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</si>
  <si>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</si>
  <si>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</si>
  <si>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</si>
  <si>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</si>
  <si>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</si>
  <si>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</si>
  <si>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</si>
  <si>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</si>
  <si>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</si>
  <si>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</si>
  <si>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</si>
  <si>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</si>
  <si>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</si>
  <si>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</si>
  <si>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</si>
  <si>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</si>
  <si>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</si>
  <si>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</si>
  <si>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</si>
  <si>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</si>
  <si>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</si>
  <si>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</si>
  <si>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</si>
  <si>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</si>
  <si>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</si>
  <si>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</si>
  <si>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</si>
  <si>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</si>
  <si>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</si>
  <si>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</si>
  <si>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</si>
  <si>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</si>
  <si>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</si>
  <si>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</si>
  <si>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</si>
  <si>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</si>
  <si>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</si>
  <si>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</si>
  <si>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</si>
  <si>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</si>
  <si>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</si>
  <si>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</si>
  <si>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</si>
  <si>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</si>
  <si>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</si>
  <si>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</si>
  <si>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</si>
  <si>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</si>
  <si>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</si>
  <si>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</si>
  <si>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</si>
  <si>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</si>
  <si>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</si>
  <si>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</si>
  <si>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</si>
  <si>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</si>
  <si>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</si>
  <si>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</si>
  <si>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</si>
  <si>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</si>
  <si>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</si>
  <si>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</si>
  <si>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</si>
  <si>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</si>
  <si>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</si>
  <si>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</si>
  <si>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</si>
  <si>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</si>
  <si>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</si>
  <si>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</si>
  <si>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</si>
  <si>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</si>
  <si>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</si>
  <si>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</si>
  <si>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</si>
  <si>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</si>
  <si>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</si>
  <si>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</si>
  <si>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</si>
  <si>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</si>
  <si>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</si>
  <si>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</si>
  <si>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</si>
  <si>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</si>
  <si>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</si>
  <si>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</si>
  <si>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</si>
  <si>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</si>
  <si>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</si>
  <si>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</si>
  <si>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</si>
  <si>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</si>
  <si>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</si>
  <si>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</si>
  <si>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</si>
  <si>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</si>
  <si>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</si>
  <si>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</si>
  <si>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</si>
  <si>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</si>
  <si>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</si>
  <si>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</si>
  <si>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</si>
  <si>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</si>
  <si>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</si>
  <si>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</si>
  <si>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</si>
  <si>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</si>
  <si>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</si>
  <si>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</si>
  <si>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</si>
  <si>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</si>
  <si>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</si>
  <si>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</si>
  <si>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</si>
  <si>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</si>
  <si>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</si>
  <si>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</si>
  <si>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</si>
  <si>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</si>
  <si>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</si>
  <si>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</si>
  <si>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</si>
  <si>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</si>
  <si>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</si>
  <si>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</si>
  <si>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</si>
  <si>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</si>
  <si>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</si>
  <si>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</si>
  <si>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</si>
  <si>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</si>
  <si>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</si>
  <si>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</si>
  <si>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</si>
  <si>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</si>
  <si>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</si>
  <si>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</si>
  <si>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</si>
  <si>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</si>
  <si>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</si>
  <si>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</si>
  <si>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</si>
  <si>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</si>
  <si>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</si>
  <si>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</si>
  <si>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</si>
  <si>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</si>
  <si>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</si>
  <si>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</si>
  <si>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</si>
  <si>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</si>
  <si>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</si>
  <si>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</si>
  <si>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</si>
  <si>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</si>
  <si>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</si>
  <si>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</si>
  <si>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</si>
  <si>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</si>
  <si>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</si>
  <si>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</si>
  <si>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</si>
  <si>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</si>
  <si>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</si>
  <si>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</si>
  <si>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</si>
  <si>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</si>
  <si>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</si>
  <si>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</si>
  <si>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</si>
  <si>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</si>
  <si>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</si>
  <si>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</si>
  <si>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</si>
  <si>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</si>
  <si>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</si>
  <si>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</si>
  <si>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</si>
  <si>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</si>
  <si>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</si>
  <si>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</si>
  <si>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</si>
  <si>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</si>
  <si>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</si>
  <si>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</si>
  <si>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</si>
  <si>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</si>
  <si>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</si>
  <si>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</si>
  <si>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</si>
  <si>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</si>
  <si>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</si>
  <si>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</si>
  <si>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</si>
  <si>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</si>
  <si>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</si>
  <si>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</si>
  <si>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</si>
  <si>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</si>
  <si>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</si>
  <si>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</si>
  <si>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</si>
  <si>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</si>
  <si>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</si>
  <si>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</si>
  <si>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</si>
  <si>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</si>
  <si>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</si>
  <si>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</si>
  <si>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</si>
  <si>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</si>
  <si>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</si>
  <si>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</si>
  <si>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</si>
  <si>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</si>
  <si>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</si>
  <si>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</si>
  <si>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</si>
  <si>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</si>
  <si>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</si>
  <si>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</si>
  <si>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</si>
  <si>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</si>
  <si>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</si>
  <si>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</si>
  <si>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</si>
  <si>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</si>
  <si>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</si>
  <si>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</si>
  <si>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</si>
  <si>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</si>
  <si>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</si>
  <si>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</si>
  <si>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</si>
  <si>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</si>
  <si>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</si>
  <si>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</si>
  <si>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</si>
  <si>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</si>
  <si>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</si>
  <si>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</si>
  <si>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</si>
  <si>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</si>
  <si>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</si>
  <si>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</si>
  <si>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</si>
  <si>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</si>
  <si>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</si>
  <si>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</si>
  <si>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</si>
  <si>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</si>
  <si>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</si>
  <si>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</si>
  <si>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</si>
  <si>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</si>
  <si>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</si>
  <si>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</si>
  <si>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</si>
  <si>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</si>
  <si>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</si>
  <si>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</si>
  <si>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</si>
  <si>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</si>
  <si>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</si>
  <si>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</si>
  <si>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</si>
  <si>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</si>
  <si>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</si>
  <si>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</si>
  <si>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</si>
  <si>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</si>
  <si>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</si>
  <si>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</si>
  <si>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</si>
  <si>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</si>
  <si>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</si>
  <si>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</si>
  <si>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</si>
  <si>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</si>
  <si>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</si>
  <si>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</si>
  <si>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</si>
  <si>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</si>
  <si>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</si>
  <si>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</si>
  <si>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</si>
  <si>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</si>
  <si>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</si>
  <si>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</si>
  <si>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</si>
  <si>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</si>
  <si>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</si>
  <si>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</si>
  <si>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</si>
  <si>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</si>
  <si>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</si>
  <si>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</si>
  <si>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</si>
  <si>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</si>
  <si>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</si>
  <si>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</si>
  <si>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</si>
  <si>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</si>
  <si>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</si>
  <si>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</si>
  <si>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</si>
  <si>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</si>
  <si>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</si>
  <si>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</si>
  <si>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</si>
  <si>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</si>
  <si>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</si>
  <si>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</si>
  <si>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</si>
  <si>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</si>
  <si>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</si>
  <si>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</si>
  <si>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</si>
  <si>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</si>
  <si>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</si>
  <si>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</si>
  <si>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</si>
  <si>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</si>
  <si>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</si>
  <si>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</si>
  <si>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</si>
  <si>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</si>
  <si>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</si>
  <si>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</si>
  <si>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</si>
  <si>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</si>
  <si>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</si>
  <si>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</si>
  <si>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</si>
  <si>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</si>
  <si>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</si>
  <si>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</si>
  <si>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</si>
  <si>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</si>
  <si>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</si>
  <si>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</si>
  <si>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</si>
  <si>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</si>
  <si>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</si>
  <si>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</si>
  <si>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</si>
  <si>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</si>
  <si>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</si>
  <si>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</si>
  <si>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</si>
  <si>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</si>
  <si>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</si>
  <si>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</si>
  <si>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</si>
  <si>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</si>
  <si>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</si>
  <si>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</si>
  <si>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</si>
  <si>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</si>
  <si>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</si>
  <si>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</si>
  <si>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</si>
  <si>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</si>
  <si>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</si>
  <si>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</si>
  <si>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</si>
  <si>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</si>
  <si>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</si>
  <si>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</si>
  <si>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</si>
  <si>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</si>
  <si>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</si>
  <si>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</si>
  <si>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</si>
  <si>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</si>
  <si>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</si>
  <si>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</si>
  <si>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</si>
  <si>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</si>
  <si>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</si>
  <si>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</si>
  <si>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</si>
  <si>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</si>
  <si>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</si>
  <si>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</si>
  <si>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</si>
  <si>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</si>
  <si>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</si>
  <si>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</si>
  <si>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</si>
  <si>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</si>
  <si>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</si>
  <si>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</si>
  <si>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</si>
  <si>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</si>
  <si>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</si>
  <si>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</si>
  <si>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</si>
  <si>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</si>
  <si>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</si>
  <si>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</si>
  <si>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</si>
  <si>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</si>
  <si>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</si>
  <si>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</si>
  <si>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</si>
  <si>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</si>
  <si>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</si>
  <si>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</si>
  <si>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</si>
  <si>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</si>
  <si>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</si>
  <si>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</si>
  <si>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</si>
  <si>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</si>
  <si>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</si>
  <si>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</si>
  <si>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</si>
  <si>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</si>
  <si>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</si>
  <si>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</si>
  <si>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</si>
  <si>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</si>
  <si>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</si>
  <si>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</si>
  <si>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</si>
  <si>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</si>
  <si>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</si>
  <si>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</si>
  <si>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</si>
  <si>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</si>
  <si>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</si>
  <si>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</si>
  <si>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</si>
  <si>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</si>
  <si>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</si>
  <si>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</si>
  <si>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</si>
  <si>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</si>
  <si>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</si>
  <si>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</si>
  <si>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</si>
  <si>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</si>
  <si>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</si>
  <si>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</si>
  <si>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</si>
  <si>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</si>
  <si>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</si>
  <si>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</si>
  <si>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</si>
  <si>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</si>
  <si>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</si>
  <si>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</si>
  <si>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</si>
  <si>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</si>
  <si>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</si>
  <si>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</si>
  <si>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</si>
  <si>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</si>
  <si>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</si>
  <si>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</si>
  <si>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</si>
  <si>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</si>
  <si>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</si>
  <si>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</si>
  <si>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</si>
  <si>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</si>
  <si>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</si>
  <si>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</si>
  <si>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</si>
  <si>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</si>
  <si>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</si>
  <si>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</si>
  <si>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</si>
  <si>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</si>
  <si>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</si>
  <si>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</si>
  <si>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</si>
  <si>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</si>
  <si>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</si>
  <si>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</si>
  <si>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</si>
  <si>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</si>
  <si>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</si>
  <si>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</si>
  <si>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</si>
  <si>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</si>
  <si>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</si>
  <si>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</si>
  <si>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</si>
  <si>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</si>
  <si>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</si>
  <si>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</si>
  <si>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</si>
  <si>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</si>
  <si>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</si>
  <si>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</si>
  <si>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</si>
  <si>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</si>
  <si>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</si>
  <si>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</si>
  <si>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</si>
  <si>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</si>
  <si>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</si>
  <si>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</si>
  <si>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</si>
  <si>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</si>
  <si>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</si>
  <si>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</si>
  <si>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</si>
  <si>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</si>
  <si>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</si>
  <si>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</si>
  <si>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</si>
  <si>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</si>
  <si>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</si>
  <si>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</si>
  <si>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</si>
  <si>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</si>
  <si>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</si>
  <si>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</si>
  <si>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</si>
  <si>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</si>
  <si>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</si>
  <si>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</si>
  <si>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</si>
  <si>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</si>
  <si>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</si>
  <si>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</si>
  <si>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</si>
  <si>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</si>
  <si>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</si>
  <si>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</si>
  <si>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</si>
  <si>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</si>
  <si>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</si>
  <si>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</si>
  <si>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</si>
  <si>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</si>
  <si>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</si>
  <si>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</si>
  <si>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</si>
  <si>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</si>
  <si>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</si>
  <si>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</si>
  <si>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</si>
  <si>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</si>
  <si>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</si>
  <si>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</si>
  <si>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</si>
  <si>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</si>
  <si>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</si>
  <si>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</si>
  <si>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</si>
  <si>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</si>
  <si>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</si>
  <si>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</si>
  <si>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</si>
  <si>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</si>
  <si>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</si>
  <si>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</si>
  <si>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</si>
  <si>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</si>
  <si>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</si>
  <si>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</si>
  <si>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</si>
  <si>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</si>
  <si>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</si>
  <si>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</si>
  <si>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</si>
  <si>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</si>
  <si>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</si>
  <si>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</si>
  <si>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</si>
  <si>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</si>
  <si>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</si>
  <si>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</si>
  <si>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</si>
  <si>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</si>
  <si>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</si>
  <si>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</si>
  <si>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</si>
  <si>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</si>
  <si>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</si>
  <si>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</si>
  <si>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</si>
  <si>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</si>
  <si>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</si>
  <si>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</si>
  <si>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</si>
  <si>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</si>
  <si>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</si>
  <si>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</si>
  <si>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</si>
  <si>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</si>
  <si>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</si>
  <si>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</si>
  <si>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</si>
  <si>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</si>
  <si>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</si>
  <si>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</si>
  <si>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</si>
  <si>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</si>
  <si>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</si>
  <si>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</si>
  <si>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</si>
  <si>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</si>
  <si>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</si>
  <si>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</si>
  <si>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</si>
  <si>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</si>
  <si>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</si>
  <si>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</si>
  <si>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</si>
  <si>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</si>
  <si>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</si>
  <si>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</si>
  <si>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</si>
  <si>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</si>
  <si>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</si>
  <si>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</si>
  <si>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</si>
  <si>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</si>
  <si>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</si>
  <si>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</si>
  <si>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</si>
  <si>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</si>
  <si>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</si>
  <si>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</si>
  <si>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</si>
  <si>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</si>
  <si>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</si>
  <si>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</si>
  <si>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</si>
  <si>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</si>
  <si>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</si>
  <si>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</si>
  <si>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</si>
  <si>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</si>
  <si>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</si>
  <si>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</si>
  <si>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</si>
  <si>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</si>
  <si>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</si>
  <si>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</si>
  <si>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</si>
  <si>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</si>
  <si>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</si>
  <si>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</si>
  <si>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</si>
  <si>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</si>
  <si>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</si>
  <si>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</si>
  <si>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</si>
  <si>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</si>
  <si>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</si>
  <si>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</si>
  <si>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</si>
  <si>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</si>
  <si>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</si>
  <si>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</si>
  <si>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</si>
  <si>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</si>
  <si>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</si>
  <si>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</si>
  <si>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</si>
  <si>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</si>
  <si>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</si>
  <si>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</si>
  <si>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</si>
  <si>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</si>
  <si>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</si>
  <si>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</si>
  <si>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</si>
  <si>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</si>
  <si>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</si>
  <si>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</si>
  <si>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</si>
  <si>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</si>
  <si>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</si>
  <si>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</si>
  <si>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</si>
  <si>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</si>
  <si>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</si>
  <si>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</si>
  <si>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</si>
  <si>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</si>
  <si>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</si>
  <si>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</si>
  <si>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</si>
  <si>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</si>
  <si>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</si>
  <si>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</si>
  <si>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</si>
  <si>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</si>
  <si>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</si>
  <si>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</si>
  <si>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</si>
  <si>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</si>
  <si>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</si>
  <si>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</si>
  <si>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</si>
  <si>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</si>
  <si>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</si>
  <si>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</si>
  <si>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</si>
  <si>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</si>
  <si>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</si>
  <si>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</si>
  <si>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</si>
  <si>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</si>
  <si>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</si>
  <si>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</si>
  <si>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</si>
  <si>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</si>
  <si>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</si>
  <si>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</si>
  <si>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</si>
  <si>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</si>
  <si>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</si>
  <si>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</si>
  <si>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</si>
  <si>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</si>
  <si>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</si>
  <si>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</si>
  <si>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</si>
  <si>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</si>
  <si>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</si>
  <si>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</si>
  <si>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</si>
  <si>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</si>
  <si>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</si>
  <si>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</si>
  <si>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</si>
  <si>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</si>
  <si>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</si>
  <si>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</si>
  <si>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</si>
  <si>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</si>
  <si>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</si>
  <si>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</si>
  <si>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</si>
  <si>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</si>
  <si>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</si>
  <si>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</si>
  <si>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</si>
  <si>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</si>
  <si>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</si>
  <si>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</si>
  <si>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</si>
  <si>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</si>
  <si>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</si>
  <si>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</si>
  <si>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</si>
  <si>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</si>
  <si>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</si>
  <si>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</si>
  <si>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</si>
  <si>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</si>
  <si>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</si>
  <si>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</si>
  <si>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</si>
  <si>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</si>
  <si>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</si>
  <si>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</si>
  <si>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</si>
  <si>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</si>
  <si>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</si>
  <si>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</si>
  <si>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</si>
  <si>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</si>
  <si>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</si>
  <si>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</si>
  <si>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</si>
  <si>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</si>
  <si>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</si>
  <si>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</si>
  <si>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</si>
  <si>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</si>
  <si>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</si>
  <si>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</si>
  <si>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</si>
  <si>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</si>
  <si>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</si>
  <si>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</si>
  <si>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</si>
  <si>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</si>
  <si>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</si>
  <si>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</si>
  <si>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</si>
  <si>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</si>
  <si>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</si>
  <si>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</si>
  <si>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</si>
  <si>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</si>
  <si>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</si>
  <si>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</si>
  <si>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</si>
  <si>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</si>
  <si>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</si>
  <si>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</si>
  <si>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</si>
  <si>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</si>
  <si>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</si>
  <si>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</si>
  <si>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</si>
  <si>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</si>
  <si>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</si>
  <si>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</si>
  <si>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</si>
  <si>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</si>
  <si>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</si>
  <si>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</si>
  <si>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</si>
  <si>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</si>
  <si>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</si>
  <si>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</si>
  <si>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</si>
  <si>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</si>
  <si>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</si>
  <si>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</si>
  <si>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</si>
  <si>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</si>
  <si>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</si>
  <si>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</si>
  <si>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</si>
  <si>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</si>
  <si>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</si>
  <si>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</si>
  <si>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</si>
  <si>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</si>
  <si>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</si>
  <si>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</si>
  <si>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</si>
  <si>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</si>
  <si>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</si>
  <si>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</si>
  <si>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</si>
  <si>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</si>
  <si>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</si>
  <si>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</si>
  <si>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</si>
  <si>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</si>
  <si>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</si>
  <si>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</si>
  <si>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</si>
  <si>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</si>
  <si>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</si>
  <si>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</si>
  <si>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</si>
  <si>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</si>
  <si>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</si>
  <si>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</si>
  <si>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</si>
  <si>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</si>
  <si>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</si>
  <si>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</si>
  <si>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</si>
  <si>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</si>
  <si>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</si>
  <si>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</si>
  <si>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</si>
  <si>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</si>
  <si>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</si>
  <si>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</si>
  <si>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</si>
  <si>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</si>
  <si>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</si>
  <si>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</si>
  <si>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</si>
  <si>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</si>
  <si>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</si>
  <si>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</si>
  <si>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</si>
  <si>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</si>
  <si>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</si>
  <si>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</si>
  <si>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</si>
  <si>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</si>
  <si>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</si>
  <si>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</si>
  <si>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</si>
  <si>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</si>
  <si>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</si>
  <si>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</si>
  <si>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</si>
  <si>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</si>
  <si>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</si>
  <si>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</si>
  <si>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</si>
  <si>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</si>
  <si>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</si>
  <si>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</si>
  <si>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</si>
  <si>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</si>
  <si>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</si>
  <si>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</si>
  <si>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</si>
  <si>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</si>
  <si>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</si>
  <si>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</si>
  <si>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</si>
  <si>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</si>
  <si>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</si>
  <si>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</si>
  <si>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</si>
  <si>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</si>
  <si>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</si>
  <si>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</si>
  <si>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</si>
  <si>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</si>
  <si>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</si>
  <si>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</si>
  <si>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</si>
  <si>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</si>
  <si>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</si>
  <si>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</si>
  <si>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</si>
  <si>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</si>
  <si>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</si>
  <si>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</si>
  <si>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</si>
  <si>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</si>
  <si>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</si>
  <si>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</si>
  <si>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</si>
  <si>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</si>
  <si>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</si>
  <si>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</si>
  <si>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</si>
  <si>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</si>
  <si>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</si>
  <si>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</si>
  <si>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</si>
  <si>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</si>
  <si>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</si>
  <si>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</si>
  <si>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</si>
  <si>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</si>
  <si>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</si>
  <si>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</si>
  <si>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</si>
  <si>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</si>
  <si>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</si>
  <si>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</si>
  <si>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</si>
  <si>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</si>
  <si>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</si>
  <si>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</si>
  <si>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</si>
  <si>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</si>
  <si>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</si>
  <si>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</si>
  <si>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</si>
  <si>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</si>
  <si>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</si>
  <si>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</si>
  <si>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</si>
  <si>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</si>
  <si>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</si>
  <si>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</si>
  <si>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</si>
  <si>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</si>
  <si>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</si>
  <si>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</si>
  <si>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</si>
  <si>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</si>
  <si>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</si>
  <si>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</si>
  <si>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</si>
  <si>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</si>
  <si>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</si>
  <si>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</si>
  <si>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</si>
  <si>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</si>
  <si>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</si>
  <si>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</si>
  <si>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</si>
  <si>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</si>
  <si>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</si>
  <si>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</si>
  <si>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</si>
  <si>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</si>
  <si>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</si>
  <si>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</si>
  <si>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</si>
  <si>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</si>
  <si>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</si>
  <si>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</si>
  <si>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</si>
  <si>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</si>
  <si>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</si>
  <si>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</si>
  <si>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</si>
  <si>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</si>
  <si>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</si>
  <si>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</si>
  <si>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</si>
  <si>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</si>
  <si>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</si>
  <si>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</si>
  <si>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</si>
  <si>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</si>
  <si>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</si>
  <si>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</si>
  <si>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</si>
  <si>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</si>
  <si>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</si>
  <si>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</si>
  <si>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</si>
  <si>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</si>
  <si>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</si>
  <si>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</si>
  <si>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</si>
  <si>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</si>
  <si>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</si>
  <si>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</si>
  <si>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</si>
  <si>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</si>
  <si>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</si>
  <si>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</si>
  <si>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</si>
  <si>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</si>
  <si>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</si>
  <si>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</si>
  <si>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</si>
  <si>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</si>
  <si>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</si>
  <si>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</si>
  <si>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</si>
  <si>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</si>
  <si>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</si>
  <si>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</si>
  <si>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</si>
  <si>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</si>
  <si>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</si>
  <si>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</si>
  <si>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</si>
  <si>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</si>
  <si>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</si>
  <si>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</si>
  <si>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</si>
  <si>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</si>
  <si>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</si>
  <si>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</si>
  <si>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</si>
  <si>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</si>
  <si>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</si>
  <si>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</si>
  <si>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</si>
  <si>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</si>
  <si>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</si>
  <si>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</si>
  <si>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</si>
  <si>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</si>
  <si>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</si>
  <si>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</si>
  <si>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</si>
  <si>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</si>
  <si>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</si>
  <si>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</si>
  <si>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</si>
  <si>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</si>
  <si>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</si>
  <si>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</si>
  <si>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</si>
  <si>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</si>
  <si>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</si>
  <si>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</si>
  <si>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</si>
  <si>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</si>
  <si>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</si>
  <si>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</si>
  <si>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</si>
  <si>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</si>
  <si>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</si>
  <si>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</si>
  <si>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</si>
  <si>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</si>
  <si>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</si>
  <si>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</si>
  <si>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</si>
  <si>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</si>
  <si>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</si>
  <si>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</si>
  <si>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</si>
  <si>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</si>
  <si>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</si>
  <si>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</si>
  <si>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</si>
  <si>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</si>
  <si>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</si>
  <si>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</si>
  <si>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</si>
  <si>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</si>
  <si>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</si>
  <si>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</si>
  <si>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</si>
  <si>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</si>
  <si>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</si>
  <si>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</si>
  <si>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</si>
  <si>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</si>
  <si>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</si>
  <si>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</si>
  <si>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</si>
  <si>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</si>
  <si>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</si>
  <si>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</si>
  <si>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</si>
  <si>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</si>
  <si>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</si>
  <si>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</si>
  <si>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</si>
  <si>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</si>
  <si>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</si>
  <si>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</si>
  <si>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</si>
  <si>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</si>
  <si>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</si>
  <si>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</si>
  <si>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</si>
  <si>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</si>
  <si>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</si>
  <si>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</si>
  <si>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</si>
  <si>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</si>
  <si>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</si>
  <si>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</si>
  <si>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</si>
  <si>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</si>
  <si>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</si>
  <si>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</si>
  <si>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</si>
  <si>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</si>
  <si>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</si>
  <si>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</si>
  <si>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</si>
  <si>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</si>
  <si>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</si>
  <si>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</si>
  <si>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</si>
  <si>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</si>
  <si>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</si>
  <si>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</si>
  <si>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</si>
  <si>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</si>
  <si>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</si>
  <si>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</si>
  <si>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</si>
  <si>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</si>
  <si>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</si>
  <si>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</si>
  <si>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</si>
  <si>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</si>
  <si>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</si>
  <si>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</si>
  <si>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</si>
  <si>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</si>
  <si>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</si>
  <si>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</si>
  <si>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</si>
  <si>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</si>
  <si>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</si>
  <si>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</si>
  <si>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</si>
  <si>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</si>
  <si>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</si>
  <si>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</si>
  <si>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</si>
  <si>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</si>
  <si>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</si>
  <si>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</si>
  <si>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</si>
  <si>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</si>
  <si>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</si>
  <si>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</si>
  <si>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</si>
  <si>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</si>
  <si>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</si>
  <si>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</si>
  <si>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</si>
  <si>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</si>
  <si>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</si>
  <si>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</si>
  <si>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</si>
  <si>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</si>
  <si>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</si>
  <si>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</si>
  <si>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</si>
  <si>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</si>
  <si>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</si>
  <si>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</si>
  <si>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</si>
  <si>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</si>
  <si>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</si>
  <si>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</si>
  <si>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</si>
  <si>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</si>
  <si>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</si>
  <si>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</si>
  <si>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</si>
  <si>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</si>
  <si>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</si>
  <si>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</si>
  <si>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</si>
  <si>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</si>
  <si>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</si>
  <si>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</si>
  <si>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</si>
  <si>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</si>
  <si>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</si>
  <si>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</si>
  <si>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</si>
  <si>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</si>
  <si>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</si>
  <si>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</si>
  <si>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</si>
  <si>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</si>
  <si>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</si>
  <si>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</si>
  <si>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</si>
  <si>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</si>
  <si>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</si>
  <si>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</si>
  <si>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</si>
  <si>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</si>
  <si>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</si>
  <si>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</si>
  <si>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</si>
  <si>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</si>
  <si>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</si>
  <si>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</si>
  <si>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</si>
  <si>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</si>
  <si>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</si>
  <si>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</si>
  <si>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</si>
  <si>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</si>
  <si>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</si>
  <si>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</si>
  <si>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</si>
  <si>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</si>
  <si>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</si>
  <si>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</si>
  <si>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</si>
  <si>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</si>
  <si>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</si>
  <si>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</si>
  <si>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</si>
  <si>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</si>
  <si>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</si>
  <si>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</si>
  <si>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</si>
  <si>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</si>
  <si>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</si>
  <si>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</si>
  <si>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</si>
  <si>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</si>
  <si>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</si>
  <si>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</si>
  <si>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</si>
  <si>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</si>
  <si>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</si>
  <si>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</si>
  <si>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</si>
  <si>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</si>
  <si>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</si>
  <si>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</si>
  <si>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</si>
  <si>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</si>
  <si>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</si>
  <si>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</si>
  <si>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</si>
  <si>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</si>
  <si>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</si>
  <si>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</si>
  <si>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</si>
  <si>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</si>
  <si>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</si>
  <si>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</si>
  <si>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</si>
  <si>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</si>
  <si>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</si>
  <si>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</si>
  <si>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</si>
  <si>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</si>
  <si>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</si>
  <si>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</si>
  <si>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</si>
  <si>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</si>
  <si>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</si>
  <si>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</si>
  <si>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</si>
  <si>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</si>
  <si>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</si>
  <si>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</si>
  <si>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</si>
  <si>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</si>
  <si>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</si>
  <si>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</si>
  <si>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</si>
  <si>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</si>
  <si>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</si>
  <si>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</si>
  <si>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</si>
  <si>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</si>
  <si>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</si>
  <si>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</si>
  <si>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</si>
  <si>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</si>
  <si>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</si>
  <si>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</si>
  <si>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</si>
  <si>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</si>
  <si>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</si>
  <si>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</si>
  <si>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</si>
  <si>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</si>
  <si>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</si>
  <si>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</si>
  <si>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</si>
  <si>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</si>
  <si>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</si>
  <si>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</si>
  <si>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</si>
  <si>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</si>
  <si>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</si>
  <si>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</si>
  <si>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</si>
  <si>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</si>
  <si>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</si>
  <si>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</si>
  <si>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</si>
  <si>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</si>
  <si>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</si>
  <si>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</si>
  <si>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</si>
  <si>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</si>
  <si>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</si>
  <si>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</si>
  <si>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</si>
  <si>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</si>
  <si>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</si>
  <si>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</si>
  <si>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</si>
  <si>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</si>
  <si>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</si>
  <si>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</si>
  <si>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</si>
  <si>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</si>
  <si>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</si>
  <si>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</si>
  <si>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</si>
  <si>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</si>
  <si>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</si>
  <si>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</si>
  <si>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</si>
  <si>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</si>
  <si>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</si>
  <si>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</si>
  <si>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</si>
  <si>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</si>
  <si>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</si>
  <si>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</si>
  <si>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</si>
  <si>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</si>
  <si>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</si>
  <si>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</si>
  <si>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</si>
  <si>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</si>
  <si>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</si>
  <si>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</si>
  <si>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</si>
  <si>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</si>
  <si>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</si>
  <si>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</si>
  <si>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</si>
  <si>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</si>
  <si>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</si>
  <si>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</si>
  <si>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</si>
  <si>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</si>
  <si>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</si>
  <si>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</si>
  <si>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</si>
  <si>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</si>
  <si>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</si>
  <si>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</si>
  <si>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</si>
  <si>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</si>
  <si>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</si>
  <si>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</si>
  <si>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</si>
  <si>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</si>
  <si>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</si>
  <si>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</si>
  <si>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</si>
  <si>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</si>
  <si>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</si>
  <si>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</si>
  <si>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</si>
  <si>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</si>
  <si>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</si>
  <si>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</si>
  <si>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</si>
  <si>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</si>
  <si>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</si>
  <si>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</si>
  <si>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</si>
  <si>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</si>
  <si>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</si>
  <si>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</si>
  <si>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</si>
  <si>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</si>
  <si>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</si>
  <si>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</si>
  <si>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</si>
  <si>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</si>
  <si>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</si>
  <si>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</si>
  <si>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</si>
  <si>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</si>
  <si>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</si>
  <si>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</si>
  <si>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</si>
  <si>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</si>
  <si>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</si>
  <si>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</si>
  <si>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</si>
  <si>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</si>
  <si>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</si>
  <si>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</si>
  <si>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</si>
  <si>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</si>
  <si>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</si>
  <si>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</si>
  <si>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</si>
  <si>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</si>
  <si>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</si>
  <si>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</si>
  <si>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</si>
  <si>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</si>
  <si>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</si>
  <si>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</si>
  <si>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</si>
  <si>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</si>
  <si>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</si>
  <si>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</si>
  <si>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</si>
  <si>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</si>
  <si>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</si>
  <si>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</si>
  <si>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</si>
  <si>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</si>
  <si>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</si>
  <si>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</si>
  <si>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</si>
  <si>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</si>
  <si>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</si>
  <si>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</si>
  <si>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</si>
  <si>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</si>
  <si>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</si>
  <si>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</si>
  <si>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</si>
  <si>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</si>
  <si>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</si>
  <si>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</si>
  <si>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</si>
  <si>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</si>
  <si>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</si>
  <si>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</si>
  <si>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</si>
  <si>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</si>
  <si>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</si>
  <si>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</si>
  <si>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</si>
  <si>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</si>
  <si>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</si>
  <si>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</si>
  <si>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</si>
  <si>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</si>
  <si>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</si>
  <si>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</si>
  <si>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</si>
  <si>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</si>
  <si>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</si>
  <si>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</si>
  <si>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</si>
  <si>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</si>
  <si>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</si>
  <si>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</si>
  <si>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</si>
  <si>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</si>
  <si>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</si>
  <si>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</si>
  <si>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</si>
  <si>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</si>
  <si>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</si>
  <si>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</si>
  <si>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</si>
  <si>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</si>
  <si>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</si>
  <si>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</si>
  <si>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</si>
  <si>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</si>
  <si>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</si>
  <si>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</si>
  <si>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</si>
  <si>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</si>
  <si>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</si>
  <si>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</si>
  <si>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</si>
  <si>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</si>
  <si>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</si>
  <si>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</si>
  <si>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</si>
  <si>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</si>
  <si>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</si>
  <si>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</si>
  <si>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</si>
  <si>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</si>
  <si>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</si>
  <si>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</si>
  <si>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</si>
  <si>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</si>
  <si>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</si>
  <si>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</si>
  <si>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</si>
  <si>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</si>
  <si>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</si>
  <si>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</si>
  <si>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</si>
  <si>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</si>
  <si>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</si>
  <si>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</si>
  <si>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</si>
  <si>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</si>
  <si>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</si>
  <si>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</si>
  <si>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</si>
  <si>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</si>
  <si>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</si>
  <si>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</si>
  <si>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</si>
  <si>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</si>
  <si>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</si>
  <si>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</si>
  <si>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</si>
  <si>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</si>
  <si>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</si>
  <si>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</si>
  <si>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</si>
  <si>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</si>
  <si>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</si>
  <si>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</si>
  <si>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</si>
  <si>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</si>
  <si>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</si>
  <si>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</si>
  <si>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</si>
  <si>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</si>
  <si>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</si>
  <si>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</si>
  <si>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</si>
  <si>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</si>
  <si>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</si>
  <si>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</si>
  <si>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</si>
  <si>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</si>
  <si>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</si>
  <si>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</si>
  <si>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</si>
  <si>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</si>
  <si>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</si>
  <si>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</si>
  <si>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</si>
  <si>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</si>
  <si>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</si>
  <si>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</si>
  <si>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</si>
  <si>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</si>
  <si>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</si>
  <si>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</si>
  <si>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</si>
  <si>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</si>
  <si>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</si>
  <si>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</si>
  <si>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</si>
  <si>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</si>
  <si>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</si>
  <si>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</si>
  <si>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</si>
  <si>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</si>
  <si>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</si>
  <si>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</si>
  <si>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</si>
  <si>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</si>
  <si>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</si>
  <si>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</si>
  <si>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</si>
  <si>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</si>
  <si>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</si>
  <si>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</si>
  <si>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</si>
  <si>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</si>
  <si>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</si>
  <si>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</si>
  <si>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</si>
  <si>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</si>
  <si>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</si>
  <si>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</si>
  <si>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</si>
  <si>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</si>
  <si>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</si>
  <si>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</si>
  <si>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</si>
  <si>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</si>
  <si>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</si>
  <si>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</si>
  <si>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</si>
  <si>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</si>
  <si>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</si>
  <si>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</si>
  <si>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</si>
  <si>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</si>
  <si>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</si>
  <si>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</si>
  <si>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</si>
  <si>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</si>
  <si>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</si>
  <si>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</si>
  <si>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</si>
  <si>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</si>
  <si>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</si>
  <si>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</si>
  <si>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</si>
  <si>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</si>
  <si>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</si>
  <si>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</si>
  <si>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</si>
  <si>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</si>
  <si>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</si>
  <si>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</si>
  <si>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</si>
  <si>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</si>
  <si>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</si>
  <si>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</si>
  <si>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</si>
  <si>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</si>
  <si>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</si>
  <si>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</si>
  <si>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</si>
  <si>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</si>
  <si>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</si>
  <si>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</si>
  <si>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</si>
  <si>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</si>
  <si>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</si>
  <si>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</si>
  <si>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</si>
  <si>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</si>
  <si>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</si>
  <si>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</si>
  <si>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</si>
  <si>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</si>
  <si>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</si>
  <si>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</si>
  <si>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</si>
  <si>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</si>
  <si>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</si>
  <si>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</si>
  <si>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</si>
  <si>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</si>
  <si>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</si>
  <si>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</si>
  <si>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</si>
  <si>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</si>
  <si>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</si>
  <si>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</si>
  <si>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</si>
  <si>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</si>
  <si>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</si>
  <si>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</si>
  <si>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</si>
  <si>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</si>
  <si>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</si>
  <si>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</si>
  <si>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</si>
  <si>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</si>
  <si>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</si>
  <si>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</si>
  <si>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</si>
  <si>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</si>
  <si>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</si>
  <si>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</si>
  <si>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</si>
  <si>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</si>
  <si>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</si>
  <si>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</si>
  <si>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</si>
  <si>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</si>
  <si>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</si>
  <si>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</si>
  <si>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</si>
  <si>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</si>
  <si>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</si>
  <si>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</si>
  <si>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</si>
  <si>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</si>
  <si>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</si>
  <si>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</si>
  <si>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</si>
  <si>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</si>
  <si>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</si>
  <si>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</si>
  <si>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</si>
  <si>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</si>
  <si>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</si>
  <si>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</si>
  <si>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</si>
  <si>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</si>
  <si>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</si>
  <si>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</si>
  <si>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</si>
  <si>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</si>
  <si>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</si>
  <si>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</si>
  <si>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</si>
  <si>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</si>
  <si>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</si>
  <si>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</si>
  <si>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</si>
  <si>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</si>
  <si>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</si>
  <si>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</si>
  <si>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</si>
  <si>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</si>
  <si>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</si>
  <si>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</si>
  <si>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</si>
  <si>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</si>
  <si>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</si>
  <si>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</si>
  <si>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</si>
  <si>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</si>
  <si>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</si>
  <si>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</si>
  <si>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</si>
  <si>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</si>
  <si>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</si>
  <si>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</si>
  <si>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</si>
  <si>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</si>
  <si>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</si>
  <si>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</si>
  <si>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</si>
  <si>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</si>
  <si>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</si>
  <si>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</si>
  <si>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</si>
  <si>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</si>
  <si>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</si>
  <si>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</si>
  <si>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</si>
  <si>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</si>
  <si>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</si>
  <si>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</si>
  <si>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</si>
  <si>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</si>
  <si>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</si>
  <si>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</si>
  <si>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</si>
  <si>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</si>
  <si>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</si>
  <si>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</si>
  <si>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</si>
  <si>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</si>
  <si>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</si>
  <si>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</si>
  <si>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</si>
  <si>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</si>
  <si>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</si>
  <si>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</si>
  <si>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</si>
  <si>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</si>
  <si>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</si>
  <si>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</si>
  <si>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</si>
  <si>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</si>
  <si>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</si>
  <si>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</si>
  <si>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</si>
  <si>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</si>
  <si>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</si>
  <si>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</si>
  <si>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</si>
  <si>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</si>
  <si>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</si>
  <si>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</si>
  <si>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</si>
  <si>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</si>
  <si>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</si>
  <si>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</si>
  <si>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</si>
  <si>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</si>
  <si>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</si>
  <si>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</si>
  <si>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</si>
  <si>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</si>
  <si>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</si>
  <si>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</si>
  <si>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</si>
  <si>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</si>
  <si>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</si>
  <si>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</si>
  <si>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</si>
  <si>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</si>
  <si>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</si>
  <si>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</si>
  <si>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</si>
  <si>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</si>
  <si>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</si>
  <si>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</si>
  <si>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</si>
  <si>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</si>
  <si>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</si>
  <si>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</si>
  <si>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</si>
  <si>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</si>
  <si>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</si>
  <si>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</si>
  <si>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</si>
  <si>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</si>
  <si>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</si>
  <si>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</si>
  <si>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</si>
  <si>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</si>
  <si>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</si>
  <si>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</si>
  <si>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</si>
  <si>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</si>
  <si>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</si>
  <si>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</si>
  <si>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</si>
  <si>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</si>
  <si>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</si>
  <si>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</si>
  <si>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</si>
  <si>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</si>
  <si>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</si>
  <si>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</si>
  <si>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</si>
  <si>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</si>
  <si>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</si>
  <si>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</si>
  <si>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</si>
  <si>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</si>
  <si>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</si>
  <si>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</si>
  <si>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</si>
  <si>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</si>
  <si>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</si>
  <si>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</si>
  <si>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</si>
  <si>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</si>
  <si>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</si>
  <si>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</si>
  <si>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</si>
  <si>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</si>
  <si>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</si>
  <si>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</si>
  <si>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</si>
  <si>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</si>
  <si>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</si>
  <si>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</si>
  <si>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</si>
  <si>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</si>
  <si>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</si>
  <si>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</si>
  <si>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</si>
  <si>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</si>
  <si>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</si>
  <si>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</si>
  <si>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</si>
  <si>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</si>
  <si>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</si>
  <si>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</si>
  <si>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</si>
  <si>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</si>
  <si>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</si>
  <si>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</si>
  <si>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</si>
  <si>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</si>
  <si>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</si>
  <si>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</si>
  <si>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</si>
  <si>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</si>
  <si>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</si>
  <si>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</si>
  <si>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</si>
  <si>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</si>
  <si>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</si>
  <si>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</si>
  <si>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</si>
  <si>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</si>
  <si>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</si>
  <si>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</si>
  <si>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</si>
  <si>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</si>
  <si>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</si>
  <si>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</si>
  <si>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</si>
  <si>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</si>
  <si>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</si>
  <si>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</si>
  <si>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</si>
  <si>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</si>
  <si>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</si>
  <si>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</si>
  <si>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</si>
  <si>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</si>
  <si>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</si>
  <si>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</si>
  <si>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</si>
  <si>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</si>
  <si>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</si>
  <si>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</si>
  <si>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</si>
  <si>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</si>
  <si>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</si>
  <si>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</si>
  <si>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</si>
  <si>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</si>
  <si>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</si>
  <si>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</si>
  <si>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</si>
  <si>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</si>
  <si>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</si>
  <si>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</si>
  <si>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</si>
  <si>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</si>
  <si>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</si>
  <si>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</si>
  <si>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</si>
  <si>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</si>
  <si>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</si>
  <si>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</si>
  <si>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</si>
  <si>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</si>
  <si>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</si>
  <si>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</si>
  <si>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</si>
  <si>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</si>
  <si>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</si>
  <si>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</si>
  <si>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</si>
  <si>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</si>
  <si>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</si>
  <si>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</si>
  <si>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</si>
  <si>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</si>
  <si>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</si>
  <si>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</si>
  <si>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</si>
  <si>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</si>
  <si>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</si>
  <si>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</si>
  <si>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</si>
  <si>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</si>
  <si>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</si>
  <si>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</si>
  <si>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</si>
  <si>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</si>
  <si>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</si>
  <si>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</si>
  <si>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</si>
  <si>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</si>
  <si>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</si>
  <si>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</si>
  <si>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</si>
  <si>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</si>
  <si>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</si>
  <si>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</si>
  <si>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</si>
  <si>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</si>
  <si>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</si>
  <si>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</si>
  <si>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</si>
  <si>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</si>
  <si>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</si>
  <si>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</si>
  <si>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</si>
  <si>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</si>
  <si>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</si>
  <si>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</si>
  <si>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</si>
  <si>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</si>
  <si>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</si>
  <si>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</si>
  <si>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</si>
  <si>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</si>
  <si>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</si>
  <si>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</si>
  <si>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</si>
  <si>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</si>
  <si>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</si>
  <si>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</si>
  <si>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</si>
  <si>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</si>
  <si>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</si>
  <si>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</si>
  <si>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</si>
  <si>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</si>
  <si>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</si>
  <si>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</si>
  <si>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</si>
  <si>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</si>
  <si>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</si>
  <si>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</si>
  <si>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</si>
  <si>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</si>
  <si>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</si>
  <si>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</si>
  <si>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</si>
  <si>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</si>
  <si>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</si>
  <si>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</si>
  <si>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</si>
  <si>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</si>
  <si>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</si>
  <si>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</si>
  <si>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</si>
  <si>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</si>
  <si>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</si>
  <si>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</si>
  <si>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</si>
  <si>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</si>
  <si>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</si>
  <si>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</si>
  <si>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</si>
  <si>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</si>
  <si>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</si>
  <si>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</si>
  <si>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</si>
  <si>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</si>
  <si>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</si>
  <si>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</si>
  <si>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</si>
  <si>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</si>
  <si>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</si>
  <si>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</si>
  <si>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</si>
  <si>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</si>
  <si>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</si>
  <si>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</si>
  <si>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</si>
  <si>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</si>
  <si>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</si>
  <si>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</si>
  <si>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</si>
  <si>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</si>
  <si>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</si>
  <si>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</si>
  <si>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</si>
  <si>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</si>
  <si>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</si>
  <si>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</si>
  <si>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</si>
  <si>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</si>
  <si>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</si>
  <si>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</si>
  <si>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</si>
  <si>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</si>
  <si>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</si>
  <si>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</si>
  <si>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</si>
  <si>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</si>
  <si>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</si>
  <si>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</si>
  <si>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</si>
  <si>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</si>
  <si>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</si>
  <si>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</si>
  <si>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</si>
  <si>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</si>
  <si>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</si>
  <si>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</si>
  <si>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</si>
  <si>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</si>
  <si>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</si>
  <si>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</si>
  <si>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</si>
  <si>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</si>
  <si>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</si>
  <si>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</si>
  <si>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</si>
  <si>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</si>
  <si>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</si>
  <si>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</si>
  <si>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</si>
  <si>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</si>
  <si>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</si>
  <si>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</si>
  <si>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</si>
  <si>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</si>
  <si>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</si>
  <si>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</si>
  <si>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</si>
  <si>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</si>
  <si>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</si>
  <si>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</si>
  <si>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</si>
  <si>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</si>
  <si>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</si>
  <si>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</si>
  <si>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</si>
  <si>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</si>
  <si>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</si>
  <si>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</si>
  <si>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</si>
  <si>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</si>
  <si>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</si>
  <si>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</si>
  <si>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</si>
  <si>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</si>
  <si>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</si>
  <si>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</si>
  <si>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</si>
  <si>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</si>
  <si>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</si>
  <si>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</si>
  <si>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</si>
  <si>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</si>
  <si>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</si>
  <si>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</si>
  <si>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</si>
  <si>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</si>
  <si>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</si>
  <si>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</si>
  <si>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</si>
  <si>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</si>
  <si>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</si>
  <si>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</si>
  <si>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</si>
  <si>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</si>
  <si>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</si>
  <si>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</si>
  <si>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</si>
  <si>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</si>
  <si>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</si>
  <si>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</si>
  <si>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</si>
  <si>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</si>
  <si>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</si>
  <si>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</si>
  <si>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</si>
  <si>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</si>
  <si>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</si>
  <si>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</si>
  <si>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</si>
  <si>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</si>
  <si>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</si>
  <si>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</si>
  <si>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</si>
  <si>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</si>
  <si>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</si>
  <si>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</si>
  <si>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</si>
  <si>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</si>
  <si>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</si>
  <si>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</si>
  <si>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</si>
  <si>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</si>
  <si>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</si>
  <si>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</si>
  <si>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</si>
  <si>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</si>
  <si>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</si>
  <si>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</si>
  <si>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</si>
  <si>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</si>
  <si>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</si>
  <si>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</si>
  <si>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</si>
  <si>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</si>
  <si>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</si>
  <si>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</si>
  <si>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</si>
  <si>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</si>
  <si>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</si>
  <si>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</si>
  <si>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</si>
  <si>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</si>
  <si>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</si>
  <si>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</si>
  <si>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</si>
  <si>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</si>
  <si>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</si>
  <si>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</si>
  <si>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</si>
  <si>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</si>
  <si>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</si>
  <si>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</si>
  <si>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</si>
  <si>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</si>
  <si>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</si>
  <si>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</si>
  <si>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</si>
  <si>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</si>
  <si>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</si>
  <si>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</si>
  <si>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</si>
  <si>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</si>
  <si>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</si>
  <si>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</si>
  <si>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</si>
  <si>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</si>
  <si>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</si>
  <si>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</si>
  <si>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</si>
  <si>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</si>
  <si>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</si>
  <si>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</si>
  <si>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</si>
  <si>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</si>
  <si>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</si>
  <si>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</si>
  <si>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</si>
  <si>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</si>
  <si>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</si>
  <si>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</si>
  <si>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</si>
  <si>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</si>
  <si>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</si>
  <si>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</si>
  <si>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</si>
  <si>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</si>
  <si>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</si>
  <si>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</si>
  <si>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</si>
  <si>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</si>
  <si>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</si>
  <si>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</si>
  <si>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</si>
  <si>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</si>
  <si>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</si>
  <si>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</si>
  <si>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</si>
  <si>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</si>
  <si>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</si>
  <si>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</si>
  <si>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</si>
  <si>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</si>
  <si>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</si>
  <si>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</si>
  <si>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</si>
  <si>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</si>
  <si>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</si>
  <si>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</si>
  <si>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</si>
  <si>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</si>
  <si>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</si>
  <si>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</si>
  <si>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</si>
  <si>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</si>
  <si>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</si>
  <si>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</si>
  <si>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</si>
  <si>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</si>
  <si>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</si>
  <si>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</si>
  <si>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</si>
  <si>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</si>
  <si>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</si>
  <si>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</si>
  <si>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</si>
  <si>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</si>
  <si>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</si>
  <si>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</si>
  <si>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</si>
  <si>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</si>
  <si>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</si>
  <si>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</si>
  <si>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</si>
  <si>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</si>
  <si>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</si>
  <si>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</si>
  <si>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</si>
  <si>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</si>
  <si>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</si>
  <si>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</si>
  <si>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</si>
  <si>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</si>
  <si>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</si>
  <si>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</si>
  <si>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</si>
  <si>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</si>
  <si>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</si>
  <si>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</si>
  <si>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</si>
  <si>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</si>
  <si>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</si>
  <si>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</si>
  <si>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</si>
  <si>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</si>
  <si>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</si>
  <si>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</si>
  <si>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</si>
  <si>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</si>
  <si>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</si>
  <si>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</si>
  <si>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</si>
  <si>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</si>
  <si>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</si>
  <si>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</si>
  <si>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</si>
  <si>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</si>
  <si>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</si>
  <si>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</si>
  <si>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</si>
  <si>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</si>
  <si>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</si>
  <si>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</si>
  <si>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</si>
  <si>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</si>
  <si>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</si>
  <si>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</si>
  <si>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</si>
  <si>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</si>
  <si>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</si>
  <si>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</si>
  <si>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</si>
  <si>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</si>
  <si>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</si>
  <si>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</si>
  <si>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</si>
  <si>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</si>
  <si>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</si>
  <si>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</si>
  <si>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</si>
  <si>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</si>
  <si>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</si>
  <si>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</si>
  <si>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</si>
  <si>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</si>
  <si>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</si>
  <si>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</si>
  <si>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</si>
  <si>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</si>
  <si>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</si>
  <si>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</si>
  <si>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</si>
  <si>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</si>
  <si>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</si>
  <si>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</si>
  <si>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</si>
  <si>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</si>
  <si>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</si>
  <si>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</si>
  <si>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</si>
  <si>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</si>
  <si>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</si>
  <si>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</si>
  <si>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</si>
  <si>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</si>
  <si>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</si>
  <si>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</si>
  <si>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</si>
  <si>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</si>
  <si>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</si>
  <si>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</si>
  <si>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</si>
  <si>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</si>
  <si>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</si>
  <si>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</si>
  <si>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</si>
  <si>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</si>
  <si>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</si>
  <si>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</si>
  <si>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</si>
  <si>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</si>
  <si>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</si>
  <si>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</si>
  <si>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</si>
  <si>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</si>
  <si>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</si>
  <si>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</si>
  <si>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</si>
  <si>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</si>
  <si>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</si>
  <si>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</si>
  <si>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</si>
  <si>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</si>
  <si>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</si>
  <si>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</si>
  <si>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</si>
  <si>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</si>
  <si>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</si>
  <si>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</si>
  <si>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</si>
  <si>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</si>
  <si>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</si>
  <si>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</si>
  <si>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</si>
  <si>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</si>
  <si>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</si>
  <si>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</si>
  <si>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</si>
  <si>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</si>
  <si>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</si>
  <si>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</si>
  <si>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</si>
  <si>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</si>
  <si>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</si>
  <si>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</si>
  <si>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</si>
  <si>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</si>
  <si>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</si>
  <si>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</si>
  <si>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</si>
  <si>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</si>
  <si>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</si>
  <si>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</si>
  <si>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</si>
  <si>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</si>
  <si>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</si>
  <si>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</si>
  <si>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</si>
  <si>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</si>
  <si>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</si>
  <si>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</si>
  <si>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</si>
  <si>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</si>
  <si>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</si>
  <si>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</si>
  <si>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</si>
  <si>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</si>
  <si>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</si>
  <si>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</si>
  <si>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</si>
  <si>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</si>
  <si>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</si>
  <si>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</si>
  <si>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</si>
  <si>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</si>
  <si>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</si>
  <si>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</si>
  <si>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</si>
  <si>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</si>
  <si>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</si>
  <si>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</si>
  <si>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</si>
  <si>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</si>
  <si>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</si>
  <si>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</si>
  <si>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</si>
  <si>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</si>
  <si>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</si>
  <si>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</si>
  <si>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</si>
  <si>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</si>
  <si>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</si>
  <si>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</si>
  <si>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</si>
  <si>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</si>
  <si>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</si>
  <si>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</si>
  <si>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</si>
  <si>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</si>
  <si>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</si>
  <si>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</si>
  <si>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</si>
  <si>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</si>
  <si>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</si>
  <si>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</si>
  <si>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</si>
  <si>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</si>
  <si>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</si>
  <si>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</si>
  <si>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</si>
  <si>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</si>
  <si>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</si>
  <si>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</si>
  <si>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</si>
  <si>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</si>
  <si>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</si>
  <si>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</si>
  <si>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</si>
  <si>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</si>
  <si>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</si>
  <si>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</si>
  <si>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</si>
  <si>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</si>
  <si>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</si>
  <si>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</si>
  <si>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</si>
  <si>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</si>
  <si>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</si>
  <si>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</si>
  <si>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</si>
  <si>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</si>
  <si>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</si>
  <si>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</si>
  <si>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</si>
  <si>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</si>
  <si>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</si>
  <si>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</si>
  <si>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</si>
  <si>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</si>
  <si>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</si>
  <si>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</si>
  <si>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</si>
  <si>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</si>
  <si>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</si>
  <si>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</si>
  <si>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</si>
  <si>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</si>
  <si>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</si>
  <si>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</si>
  <si>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</si>
  <si>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</si>
  <si>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</si>
  <si>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</si>
  <si>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</si>
  <si>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</si>
  <si>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</si>
  <si>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</si>
  <si>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</si>
  <si>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</si>
  <si>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</si>
  <si>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</si>
  <si>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</si>
  <si>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</si>
  <si>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</si>
  <si>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</si>
  <si>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</si>
  <si>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</si>
  <si>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</si>
  <si>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</si>
  <si>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</si>
  <si>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</si>
  <si>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</si>
  <si>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</si>
  <si>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</si>
  <si>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</si>
  <si>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</si>
  <si>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</si>
  <si>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</si>
  <si>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</si>
  <si>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</si>
  <si>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</si>
  <si>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</si>
  <si>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</si>
  <si>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</si>
  <si>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</si>
  <si>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</si>
  <si>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</si>
  <si>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</si>
  <si>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</si>
  <si>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</si>
  <si>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</si>
  <si>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</si>
  <si>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</si>
  <si>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</si>
  <si>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</si>
  <si>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</si>
  <si>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</si>
  <si>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</si>
  <si>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</si>
  <si>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</si>
  <si>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</si>
  <si>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</si>
  <si>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</si>
  <si>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</si>
  <si>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</si>
  <si>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</si>
  <si>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</si>
  <si>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</si>
  <si>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</si>
  <si>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</si>
  <si>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</si>
  <si>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</si>
  <si>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</si>
  <si>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</si>
  <si>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</si>
  <si>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</si>
  <si>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</si>
  <si>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</si>
  <si>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</si>
  <si>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</si>
  <si>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</si>
  <si>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</si>
  <si>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</si>
  <si>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</si>
  <si>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</si>
  <si>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</si>
  <si>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</si>
  <si>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</si>
  <si>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</si>
  <si>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</si>
  <si>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</si>
  <si>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</si>
  <si>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</si>
  <si>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</si>
  <si>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</si>
  <si>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</si>
  <si>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</si>
  <si>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</si>
  <si>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</si>
  <si>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</si>
  <si>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</si>
  <si>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</si>
  <si>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</si>
  <si>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</si>
  <si>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</si>
  <si>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</si>
  <si>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</si>
  <si>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</si>
  <si>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</si>
  <si>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</si>
  <si>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</si>
  <si>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</si>
  <si>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</si>
  <si>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</si>
  <si>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</si>
  <si>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</si>
  <si>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</si>
  <si>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</si>
  <si>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</si>
  <si>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</si>
  <si>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</si>
  <si>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</si>
  <si>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</si>
  <si>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</si>
  <si>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</si>
  <si>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</si>
  <si>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</si>
  <si>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</si>
  <si>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</si>
  <si>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</si>
  <si>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</si>
  <si>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</si>
  <si>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</si>
  <si>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</si>
  <si>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</si>
  <si>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</si>
  <si>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</si>
  <si>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</si>
  <si>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</si>
  <si>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</si>
  <si>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</si>
  <si>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</si>
  <si>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</si>
  <si>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</si>
  <si>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</si>
  <si>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</si>
  <si>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</si>
  <si>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</si>
  <si>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</si>
  <si>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</si>
  <si>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</si>
  <si>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</si>
  <si>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</si>
  <si>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</si>
  <si>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</si>
  <si>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</si>
  <si>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</si>
  <si>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</si>
  <si>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</si>
  <si>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</si>
  <si>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</si>
  <si>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</si>
  <si>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</si>
  <si>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</si>
  <si>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</si>
  <si>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</si>
  <si>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</si>
  <si>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</si>
  <si>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</si>
  <si>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</si>
  <si>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</si>
  <si>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</si>
  <si>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</si>
  <si>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</si>
  <si>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</si>
  <si>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</si>
  <si>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</si>
  <si>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</si>
  <si>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</si>
  <si>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</si>
  <si>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</si>
  <si>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</si>
  <si>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</si>
  <si>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</si>
  <si>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</si>
  <si>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</si>
  <si>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</si>
  <si>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</si>
  <si>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</si>
  <si>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</si>
  <si>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</si>
  <si>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</si>
  <si>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</si>
  <si>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</si>
  <si>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</si>
  <si>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</si>
  <si>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</si>
  <si>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</si>
  <si>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</si>
  <si>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</si>
  <si>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</si>
  <si>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</si>
  <si>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</si>
  <si>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</si>
  <si>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</si>
  <si>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</si>
  <si>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</si>
  <si>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</si>
  <si>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</si>
  <si>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</si>
  <si>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</si>
  <si>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</si>
  <si>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</si>
  <si>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</si>
  <si>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</si>
  <si>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</si>
  <si>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</si>
  <si>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</si>
  <si>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</si>
  <si>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</si>
  <si>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</si>
  <si>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</si>
  <si>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</si>
  <si>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</si>
  <si>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</si>
  <si>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</si>
  <si>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</si>
  <si>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</si>
  <si>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</si>
  <si>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</si>
  <si>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</si>
  <si>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</si>
  <si>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</si>
  <si>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</si>
  <si>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</si>
  <si>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</si>
  <si>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</si>
  <si>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</si>
  <si>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</si>
  <si>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</si>
  <si>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</si>
  <si>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</si>
  <si>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</si>
  <si>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</si>
  <si>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</si>
  <si>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</si>
  <si>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</si>
  <si>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</si>
  <si>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</si>
  <si>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</si>
  <si>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</si>
  <si>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</si>
  <si>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</si>
  <si>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</si>
  <si>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</si>
  <si>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</si>
  <si>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</si>
  <si>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</si>
  <si>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</si>
  <si>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</si>
  <si>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</si>
  <si>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</si>
  <si>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</si>
  <si>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</si>
  <si>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</si>
  <si>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</si>
  <si>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</si>
  <si>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</si>
  <si>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</si>
  <si>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</si>
  <si>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</si>
  <si>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</si>
  <si>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</si>
  <si>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</si>
  <si>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</si>
  <si>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</si>
  <si>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</si>
  <si>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</si>
  <si>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</si>
  <si>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</si>
  <si>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</si>
  <si>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</si>
  <si>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</si>
  <si>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</si>
  <si>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</si>
  <si>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</si>
  <si>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</si>
  <si>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</si>
  <si>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</si>
  <si>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</si>
  <si>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</si>
  <si>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</si>
  <si>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</si>
  <si>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</si>
  <si>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</si>
  <si>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</si>
  <si>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</si>
  <si>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</si>
  <si>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</si>
  <si>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</si>
  <si>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</si>
  <si>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</si>
  <si>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</si>
  <si>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</si>
  <si>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</si>
  <si>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</si>
  <si>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</si>
  <si>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</si>
  <si>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</si>
  <si>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</si>
  <si>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</si>
  <si>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</si>
  <si>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</si>
  <si>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</si>
  <si>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</si>
  <si>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</si>
  <si>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</si>
  <si>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</si>
  <si>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</si>
  <si>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</si>
  <si>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</si>
  <si>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</si>
  <si>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</si>
  <si>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</si>
  <si>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</si>
  <si>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</si>
  <si>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</si>
  <si>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</si>
  <si>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</si>
  <si>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</si>
  <si>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</si>
  <si>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</si>
  <si>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</si>
  <si>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</si>
  <si>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</si>
  <si>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</si>
  <si>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</si>
  <si>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</si>
  <si>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</si>
  <si>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</si>
  <si>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</si>
  <si>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</si>
  <si>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</si>
  <si>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</si>
  <si>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</si>
  <si>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</si>
  <si>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</si>
  <si>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</si>
  <si>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</si>
  <si>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</si>
  <si>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</si>
  <si>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</si>
  <si>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</si>
  <si>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</si>
  <si>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</si>
  <si>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</si>
  <si>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</si>
  <si>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</si>
  <si>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</si>
  <si>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</si>
  <si>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</si>
  <si>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</si>
  <si>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</si>
  <si>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</si>
  <si>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</si>
  <si>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</si>
  <si>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</si>
  <si>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</si>
  <si>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</si>
  <si>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</si>
  <si>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</si>
  <si>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</si>
  <si>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</si>
  <si>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</si>
  <si>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</si>
  <si>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</si>
  <si>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</si>
  <si>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</si>
  <si>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</si>
  <si>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</si>
  <si>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</si>
  <si>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</si>
  <si>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</si>
  <si>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</si>
  <si>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</si>
  <si>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</si>
  <si>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</si>
  <si>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</si>
  <si>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</si>
  <si>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</si>
  <si>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</si>
  <si>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</si>
  <si>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</si>
  <si>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</si>
  <si>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</si>
  <si>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</si>
  <si>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</si>
  <si>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</si>
  <si>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</si>
  <si>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</si>
  <si>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</si>
  <si>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</si>
  <si>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</si>
  <si>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</si>
  <si>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</si>
  <si>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</si>
  <si>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</si>
  <si>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</si>
  <si>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</si>
  <si>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</si>
  <si>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</si>
  <si>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</si>
  <si>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</si>
  <si>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</si>
  <si>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</si>
  <si>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</si>
  <si>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</si>
  <si>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</si>
  <si>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</si>
  <si>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</si>
  <si>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</si>
  <si>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</si>
  <si>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</si>
  <si>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</si>
  <si>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</si>
  <si>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</si>
  <si>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</si>
  <si>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</si>
  <si>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</si>
  <si>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</si>
  <si>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</si>
  <si>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</si>
  <si>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</si>
  <si>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</si>
  <si>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</si>
  <si>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</si>
  <si>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</si>
  <si>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</si>
  <si>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</si>
  <si>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</si>
  <si>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</si>
  <si>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</si>
  <si>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</si>
  <si>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</si>
  <si>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</si>
  <si>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</si>
  <si>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</si>
  <si>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</si>
  <si>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</si>
  <si>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</si>
  <si>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</si>
  <si>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</si>
  <si>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</si>
  <si>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</si>
  <si>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</si>
  <si>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</si>
  <si>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</si>
  <si>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</si>
  <si>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</si>
  <si>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</si>
  <si>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</si>
  <si>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</si>
  <si>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</si>
  <si>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</si>
  <si>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</si>
  <si>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</si>
  <si>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</si>
  <si>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</si>
  <si>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</si>
  <si>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</si>
  <si>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</si>
  <si>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</si>
  <si>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</si>
  <si>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</si>
  <si>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</si>
  <si>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</si>
  <si>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</si>
  <si>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</si>
  <si>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</si>
  <si>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</si>
  <si>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</si>
  <si>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</si>
  <si>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</si>
  <si>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</si>
  <si>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</si>
  <si>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</si>
  <si>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</si>
  <si>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</si>
  <si>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</si>
  <si>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</si>
  <si>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</si>
  <si>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</si>
  <si>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</si>
  <si>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</si>
  <si>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</si>
  <si>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</si>
  <si>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</si>
  <si>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</si>
  <si>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</si>
  <si>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</si>
  <si>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</si>
  <si>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</si>
  <si>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</si>
  <si>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</si>
  <si>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</si>
  <si>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</si>
  <si>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</si>
  <si>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</si>
  <si>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</si>
  <si>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</si>
  <si>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</si>
  <si>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</si>
  <si>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</si>
  <si>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</si>
  <si>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</si>
  <si>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</si>
  <si>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</si>
  <si>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</si>
  <si>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</si>
  <si>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</si>
  <si>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</si>
  <si>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</si>
  <si>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</si>
  <si>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</si>
  <si>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</si>
  <si>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</si>
  <si>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</si>
  <si>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</si>
  <si>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</si>
  <si>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</si>
  <si>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</si>
  <si>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</si>
  <si>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</si>
  <si>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</si>
  <si>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</si>
  <si>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</si>
  <si>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</si>
  <si>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</si>
  <si>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</si>
  <si>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</si>
  <si>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</si>
  <si>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</si>
  <si>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</si>
  <si>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</si>
  <si>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</si>
  <si>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</si>
  <si>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</si>
  <si>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</si>
  <si>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</si>
  <si>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</si>
  <si>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</si>
  <si>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</si>
  <si>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</si>
  <si>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</si>
  <si>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</si>
  <si>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</si>
  <si>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</si>
  <si>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</si>
  <si>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</si>
  <si>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</si>
  <si>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</si>
  <si>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</si>
  <si>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</si>
  <si>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</si>
  <si>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</si>
  <si>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</si>
  <si>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</si>
  <si>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</si>
  <si>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</si>
  <si>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</si>
  <si>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</si>
  <si>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</si>
  <si>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</si>
  <si>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</si>
  <si>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</si>
  <si>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</si>
  <si>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</si>
  <si>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</si>
  <si>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</si>
  <si>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</si>
  <si>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</si>
  <si>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</si>
  <si>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</si>
  <si>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</si>
  <si>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</si>
  <si>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</si>
  <si>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</si>
  <si>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</si>
  <si>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</si>
  <si>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</si>
  <si>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</si>
  <si>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</si>
  <si>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</si>
  <si>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</si>
  <si>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</si>
  <si>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</si>
  <si>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</si>
  <si>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</si>
  <si>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</si>
  <si>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</si>
  <si>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</si>
  <si>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</si>
  <si>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</si>
  <si>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</si>
  <si>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</si>
  <si>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</si>
  <si>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</si>
  <si>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</si>
  <si>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</si>
  <si>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</si>
  <si>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</si>
  <si>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</si>
  <si>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</si>
  <si>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</si>
  <si>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</si>
  <si>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</si>
  <si>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</si>
  <si>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</si>
  <si>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</si>
  <si>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</si>
  <si>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</si>
  <si>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</si>
  <si>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</si>
  <si>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</si>
  <si>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</si>
  <si>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</si>
  <si>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</si>
  <si>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</si>
  <si>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</si>
  <si>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</si>
  <si>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</si>
  <si>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</si>
  <si>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</si>
  <si>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</si>
  <si>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</si>
  <si>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</si>
  <si>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</si>
  <si>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</si>
  <si>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</si>
  <si>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</si>
  <si>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</si>
  <si>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</si>
  <si>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</si>
  <si>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</si>
  <si>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</si>
  <si>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</si>
  <si>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</si>
  <si>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</si>
  <si>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</si>
  <si>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</si>
  <si>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</si>
  <si>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</si>
  <si>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</si>
  <si>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</si>
  <si>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</si>
  <si>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</si>
  <si>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</si>
  <si>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</si>
  <si>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</si>
  <si>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</si>
  <si>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</si>
  <si>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</si>
  <si>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</si>
  <si>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</si>
  <si>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</si>
  <si>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</si>
  <si>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</si>
  <si>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</si>
  <si>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</si>
  <si>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</si>
  <si>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</si>
  <si>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</si>
  <si>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</si>
  <si>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</si>
  <si>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</si>
  <si>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</si>
  <si>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</si>
  <si>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</si>
  <si>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</si>
  <si>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</si>
  <si>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</si>
  <si>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</si>
  <si>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</si>
  <si>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</si>
  <si>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</si>
  <si>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</si>
  <si>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</si>
  <si>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</si>
  <si>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</si>
  <si>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</si>
  <si>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</si>
  <si>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</si>
  <si>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</si>
  <si>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</si>
  <si>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</si>
  <si>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</si>
  <si>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</si>
  <si>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</si>
  <si>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</si>
  <si>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</si>
  <si>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</si>
  <si>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</si>
  <si>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</si>
  <si>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</si>
  <si>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</si>
  <si>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</si>
  <si>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</si>
  <si>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</si>
  <si>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</si>
  <si>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</si>
  <si>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</si>
  <si>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</si>
  <si>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</si>
  <si>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</si>
  <si>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</si>
  <si>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</si>
  <si>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</si>
  <si>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</si>
  <si>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</si>
  <si>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</si>
  <si>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</si>
  <si>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</si>
  <si>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</si>
  <si>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</si>
  <si>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</si>
  <si>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</si>
  <si>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</si>
  <si>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</si>
  <si>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</si>
  <si>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</si>
  <si>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</si>
  <si>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</si>
  <si>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</si>
  <si>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</si>
  <si>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</si>
  <si>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</si>
  <si>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</si>
  <si>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</si>
  <si>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</si>
  <si>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</si>
  <si>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</si>
  <si>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</si>
  <si>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</si>
  <si>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</si>
  <si>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</si>
  <si>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</si>
  <si>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</si>
  <si>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</si>
  <si>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</si>
  <si>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</si>
  <si>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</si>
  <si>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</si>
  <si>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</si>
  <si>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</si>
  <si>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</si>
  <si>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</si>
  <si>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</si>
  <si>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</si>
  <si>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</si>
  <si>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</si>
  <si>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</si>
  <si>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</si>
  <si>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</si>
  <si>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</si>
  <si>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</si>
  <si>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</si>
  <si>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</si>
  <si>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</si>
  <si>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</si>
  <si>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</si>
  <si>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</si>
  <si>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</si>
  <si>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</si>
  <si>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</si>
  <si>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</si>
  <si>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</si>
  <si>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</si>
  <si>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</si>
  <si>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</si>
  <si>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</si>
  <si>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</si>
  <si>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</si>
  <si>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</si>
  <si>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</si>
  <si>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</si>
  <si>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</si>
  <si>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</si>
  <si>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</si>
  <si>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</si>
  <si>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</si>
  <si>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</si>
  <si>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</si>
  <si>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</si>
  <si>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</si>
  <si>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</si>
  <si>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</si>
  <si>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</si>
  <si>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</si>
  <si>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</si>
  <si>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</si>
  <si>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</si>
  <si>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</si>
  <si>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</si>
  <si>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</si>
  <si>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</si>
  <si>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</si>
  <si>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</si>
  <si>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</si>
  <si>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</si>
  <si>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</si>
  <si>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</si>
  <si>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</si>
  <si>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</si>
  <si>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</si>
  <si>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</si>
  <si>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</si>
  <si>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</si>
  <si>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</si>
  <si>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</si>
  <si>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</si>
  <si>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</si>
  <si>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</si>
  <si>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</si>
  <si>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</si>
  <si>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</si>
  <si>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</si>
  <si>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</si>
  <si>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</si>
  <si>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</si>
  <si>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</si>
  <si>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</si>
  <si>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</si>
  <si>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</si>
  <si>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</si>
  <si>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</si>
  <si>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</si>
  <si>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</si>
  <si>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</si>
  <si>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</si>
  <si>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</si>
  <si>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</si>
  <si>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</si>
  <si>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</si>
  <si>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</si>
  <si>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</si>
  <si>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</si>
  <si>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</si>
  <si>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</si>
  <si>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</si>
  <si>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</si>
  <si>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</si>
  <si>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</si>
  <si>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</si>
  <si>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</si>
  <si>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</si>
  <si>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</si>
  <si>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</si>
  <si>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</si>
  <si>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</si>
  <si>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</si>
  <si>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</si>
  <si>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</si>
  <si>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</si>
  <si>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</si>
  <si>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</si>
  <si>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</si>
  <si>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</si>
  <si>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</si>
  <si>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</si>
  <si>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</si>
  <si>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</si>
  <si>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</si>
  <si>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</si>
  <si>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</si>
  <si>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</si>
  <si>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</si>
  <si>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</si>
  <si>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</si>
  <si>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</si>
  <si>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</si>
  <si>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</si>
  <si>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</si>
  <si>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</si>
  <si>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</si>
  <si>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</si>
  <si>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</si>
  <si>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</si>
  <si>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</si>
  <si>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</si>
  <si>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</si>
  <si>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</si>
  <si>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</si>
  <si>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</si>
  <si>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</si>
  <si>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</si>
  <si>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</si>
  <si>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</si>
  <si>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</si>
  <si>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</si>
  <si>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</si>
  <si>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</si>
  <si>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</si>
  <si>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</si>
  <si>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</si>
  <si>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</si>
  <si>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</si>
  <si>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</si>
  <si>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</si>
  <si>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</si>
  <si>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</si>
  <si>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</si>
  <si>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</si>
  <si>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</si>
  <si>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</si>
  <si>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</si>
  <si>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</si>
  <si>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</si>
  <si>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</si>
  <si>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</si>
  <si>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</si>
  <si>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</si>
  <si>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</si>
  <si>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</si>
  <si>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</si>
  <si>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</si>
  <si>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</si>
  <si>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</si>
  <si>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</si>
  <si>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</si>
  <si>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</si>
  <si>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</si>
  <si>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</si>
  <si>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</si>
  <si>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</si>
  <si>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</si>
  <si>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</si>
  <si>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</si>
  <si>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</si>
  <si>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</si>
  <si>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</si>
  <si>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</si>
  <si>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</si>
  <si>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</si>
  <si>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</si>
  <si>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</si>
  <si>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</si>
  <si>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</si>
  <si>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</si>
  <si>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</si>
  <si>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</si>
  <si>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</si>
  <si>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</si>
  <si>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</si>
  <si>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</si>
  <si>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</si>
  <si>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</si>
  <si>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</si>
  <si>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</si>
  <si>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</si>
  <si>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</si>
  <si>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</si>
  <si>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</si>
  <si>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</si>
  <si>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</si>
  <si>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</si>
  <si>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</si>
  <si>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</si>
  <si>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</si>
  <si>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</si>
  <si>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</si>
  <si>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</si>
  <si>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</si>
  <si>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</si>
  <si>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</si>
  <si>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</si>
  <si>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</si>
  <si>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</si>
  <si>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</si>
  <si>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</si>
  <si>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</si>
  <si>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</si>
  <si>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</si>
  <si>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</si>
  <si>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</si>
  <si>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</si>
  <si>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</si>
  <si>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</si>
  <si>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</si>
  <si>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</si>
  <si>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</si>
  <si>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</si>
  <si>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</si>
  <si>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</si>
  <si>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</si>
  <si>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</si>
  <si>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</si>
  <si>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</si>
  <si>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</si>
  <si>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</si>
  <si>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</si>
  <si>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</si>
  <si>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</si>
  <si>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</si>
  <si>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</si>
  <si>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</si>
  <si>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</si>
  <si>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</si>
  <si>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</si>
  <si>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</si>
  <si>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</si>
  <si>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</si>
  <si>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</si>
  <si>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</si>
  <si>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</si>
  <si>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</si>
  <si>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</si>
  <si>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</si>
  <si>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</si>
  <si>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</si>
  <si>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</si>
  <si>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</si>
  <si>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</si>
  <si>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</si>
  <si>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</si>
  <si>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</si>
  <si>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</si>
  <si>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</si>
  <si>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</si>
  <si>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</si>
  <si>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</si>
  <si>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</si>
  <si>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</si>
  <si>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</si>
  <si>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</si>
  <si>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</si>
  <si>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</si>
  <si>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</si>
  <si>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</si>
  <si>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</si>
  <si>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</si>
  <si>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</si>
  <si>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</si>
  <si>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</si>
  <si>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</si>
  <si>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</si>
  <si>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</si>
  <si>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</si>
  <si>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</si>
  <si>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</si>
  <si>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</si>
  <si>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</si>
  <si>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</si>
  <si>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</si>
  <si>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</si>
  <si>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</si>
  <si>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</si>
  <si>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</si>
  <si>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</si>
  <si>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</si>
  <si>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</si>
  <si>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</si>
  <si>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</si>
  <si>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</si>
  <si>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</si>
  <si>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</si>
  <si>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</si>
  <si>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</si>
  <si>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</si>
  <si>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</si>
  <si>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</si>
  <si>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</si>
  <si>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</si>
  <si>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</si>
  <si>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</si>
  <si>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</si>
  <si>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</si>
  <si>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</si>
  <si>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</si>
  <si>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</si>
  <si>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</si>
  <si>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</si>
  <si>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</si>
  <si>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</si>
  <si>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</si>
  <si>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</si>
  <si>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</si>
  <si>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</si>
  <si>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</si>
  <si>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</si>
  <si>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</si>
  <si>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</si>
  <si>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</si>
  <si>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</si>
  <si>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</si>
  <si>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</si>
  <si>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</si>
  <si>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</si>
  <si>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</si>
  <si>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</si>
  <si>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</si>
  <si>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</si>
  <si>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</si>
  <si>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</si>
  <si>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</si>
  <si>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</si>
  <si>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</si>
  <si>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</si>
  <si>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</si>
  <si>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</si>
  <si>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</si>
  <si>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</si>
  <si>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</si>
  <si>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</si>
  <si>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</si>
  <si>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</si>
  <si>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</si>
  <si>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</si>
  <si>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</si>
  <si>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</si>
  <si>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</si>
  <si>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</si>
  <si>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</si>
  <si>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</si>
  <si>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</si>
  <si>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</si>
  <si>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</si>
  <si>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</si>
  <si>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</si>
  <si>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</si>
  <si>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</si>
  <si>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</si>
  <si>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</si>
  <si>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</si>
  <si>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</si>
  <si>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</si>
  <si>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</si>
  <si>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</si>
  <si>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</si>
  <si>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</si>
  <si>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</si>
  <si>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</si>
  <si>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</si>
  <si>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</si>
  <si>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</si>
  <si>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</si>
  <si>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</si>
  <si>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</si>
  <si>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</si>
  <si>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</si>
  <si>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</si>
  <si>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</si>
  <si>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</si>
  <si>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</si>
  <si>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</si>
  <si>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</si>
  <si>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</si>
  <si>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</si>
  <si>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</si>
  <si>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</si>
  <si>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</si>
  <si>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</si>
  <si>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</si>
  <si>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</si>
  <si>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</si>
  <si>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</si>
  <si>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</si>
  <si>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</si>
  <si>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</si>
  <si>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</si>
  <si>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</si>
  <si>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</si>
  <si>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</si>
  <si>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</si>
  <si>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</si>
  <si>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</si>
  <si>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</si>
  <si>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</si>
  <si>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</si>
  <si>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</si>
  <si>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</si>
  <si>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</si>
  <si>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</si>
  <si>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</si>
  <si>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</si>
  <si>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</si>
  <si>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</si>
  <si>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</si>
  <si>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</si>
  <si>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</si>
  <si>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</si>
  <si>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</si>
  <si>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</si>
  <si>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</si>
  <si>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</si>
  <si>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</si>
  <si>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</si>
  <si>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</si>
  <si>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</si>
  <si>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</si>
  <si>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</si>
  <si>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</si>
  <si>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</si>
  <si>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</si>
  <si>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</si>
  <si>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</si>
  <si>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</si>
  <si>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</si>
  <si>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</si>
  <si>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</si>
  <si>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</si>
  <si>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</si>
  <si>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</si>
  <si>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</si>
  <si>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</si>
  <si>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</si>
  <si>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</si>
  <si>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</si>
  <si>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</si>
  <si>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</si>
  <si>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</si>
  <si>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</si>
  <si>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</si>
  <si>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</si>
  <si>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</si>
  <si>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</si>
  <si>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</si>
  <si>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</si>
  <si>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</si>
  <si>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</si>
  <si>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</si>
  <si>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</si>
  <si>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</si>
  <si>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</si>
  <si>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</si>
  <si>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</si>
  <si>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</si>
  <si>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</si>
  <si>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</si>
  <si>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</si>
  <si>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</si>
  <si>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</si>
  <si>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</si>
  <si>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</si>
  <si>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</si>
  <si>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</si>
  <si>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</si>
  <si>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</si>
  <si>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</si>
  <si>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</si>
  <si>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</si>
  <si>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</si>
  <si>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</si>
  <si>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</si>
  <si>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</si>
  <si>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</si>
  <si>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</si>
  <si>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</si>
  <si>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</si>
  <si>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</si>
  <si>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</si>
  <si>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</si>
  <si>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</si>
  <si>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</si>
  <si>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</si>
  <si>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</si>
  <si>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</si>
  <si>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</si>
  <si>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</si>
  <si>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</si>
  <si>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</si>
  <si>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</si>
  <si>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</si>
  <si>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</si>
  <si>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</si>
  <si>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</si>
  <si>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</si>
  <si>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</si>
  <si>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</si>
  <si>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</si>
  <si>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</si>
  <si>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</si>
  <si>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</si>
  <si>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</si>
  <si>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</si>
  <si>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</si>
  <si>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</si>
  <si>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</si>
  <si>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</si>
  <si>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</si>
  <si>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</si>
  <si>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</si>
  <si>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</si>
  <si>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</si>
  <si>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</si>
  <si>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</si>
  <si>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</si>
  <si>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</si>
  <si>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</si>
  <si>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</si>
  <si>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</si>
  <si>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</si>
  <si>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</si>
  <si>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</si>
  <si>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</si>
  <si>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</si>
  <si>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</si>
  <si>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</si>
  <si>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</si>
  <si>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</si>
  <si>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</si>
  <si>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</si>
  <si>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</si>
  <si>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</si>
  <si>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</si>
  <si>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</si>
  <si>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</si>
  <si>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</si>
  <si>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</si>
  <si>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</si>
  <si>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</si>
  <si>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</si>
  <si>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</si>
  <si>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</si>
  <si>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</si>
  <si>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</si>
  <si>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</si>
  <si>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</si>
  <si>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</si>
  <si>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</si>
  <si>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</si>
  <si>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</si>
  <si>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</si>
  <si>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</si>
  <si>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</si>
  <si>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</si>
  <si>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</si>
  <si>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</si>
  <si>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</si>
  <si>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</si>
  <si>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</si>
  <si>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</si>
  <si>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</si>
  <si>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</si>
  <si>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</si>
  <si>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</si>
  <si>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</si>
  <si>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</si>
  <si>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</si>
  <si>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</si>
  <si>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</si>
  <si>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</si>
  <si>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</si>
  <si>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</si>
  <si>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</si>
  <si>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</si>
  <si>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</si>
  <si>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</si>
  <si>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</si>
  <si>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</si>
  <si>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</si>
  <si>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</si>
  <si>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</si>
  <si>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</si>
  <si>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</si>
  <si>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</si>
  <si>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</si>
  <si>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</si>
  <si>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</si>
  <si>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</si>
  <si>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</si>
  <si>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</si>
  <si>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</si>
  <si>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</si>
  <si>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</si>
  <si>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</si>
  <si>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</si>
  <si>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</si>
  <si>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</si>
  <si>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</si>
  <si>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</si>
  <si>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</si>
  <si>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</si>
  <si>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</si>
  <si>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</si>
  <si>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</si>
  <si>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</si>
  <si>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</si>
  <si>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</si>
  <si>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</si>
  <si>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</si>
  <si>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</si>
  <si>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</si>
  <si>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</si>
  <si>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</si>
  <si>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</si>
  <si>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</si>
  <si>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</si>
  <si>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</si>
  <si>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</si>
  <si>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</si>
  <si>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</si>
  <si>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</si>
  <si>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</si>
  <si>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</si>
  <si>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</si>
  <si>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</si>
  <si>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</si>
  <si>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</si>
  <si>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</si>
  <si>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</si>
  <si>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</si>
  <si>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</si>
  <si>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</si>
  <si>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</si>
  <si>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</si>
  <si>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</si>
  <si>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</si>
  <si>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</si>
  <si>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</si>
  <si>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</si>
  <si>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</si>
  <si>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</si>
  <si>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</si>
  <si>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</si>
  <si>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</si>
  <si>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</si>
  <si>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</si>
  <si>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</si>
  <si>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</si>
  <si>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</si>
  <si>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</si>
  <si>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</si>
  <si>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</si>
  <si>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</si>
  <si>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</si>
  <si>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</si>
  <si>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</si>
  <si>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</si>
  <si>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</si>
  <si>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</si>
  <si>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</si>
  <si>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</si>
  <si>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</si>
  <si>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</si>
  <si>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</si>
  <si>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</si>
  <si>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</si>
  <si>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</si>
  <si>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</si>
  <si>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</si>
  <si>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</si>
  <si>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</si>
  <si>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</si>
  <si>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</si>
  <si>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</si>
  <si>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</si>
  <si>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</si>
  <si>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</si>
  <si>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</si>
  <si>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</si>
  <si>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</si>
  <si>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</si>
  <si>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</si>
  <si>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</si>
  <si>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</si>
  <si>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</si>
  <si>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</si>
  <si>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</si>
  <si>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</si>
  <si>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</si>
  <si>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</si>
  <si>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</si>
  <si>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</si>
  <si>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</si>
  <si>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</si>
  <si>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</si>
  <si>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</si>
  <si>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</si>
  <si>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</si>
  <si>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</si>
  <si>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</si>
  <si>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</si>
  <si>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</si>
  <si>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</si>
  <si>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</si>
  <si>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</si>
  <si>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</si>
  <si>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</si>
  <si>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</si>
  <si>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</si>
  <si>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</si>
  <si>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</si>
  <si>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</si>
  <si>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</si>
  <si>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</si>
  <si>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</si>
  <si>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</si>
  <si>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</si>
  <si>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</si>
  <si>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</si>
  <si>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</si>
  <si>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</si>
  <si>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</si>
  <si>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</si>
  <si>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</si>
  <si>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</si>
  <si>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</si>
  <si>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</si>
  <si>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</si>
  <si>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</si>
  <si>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</si>
  <si>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</si>
  <si>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</si>
  <si>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</si>
  <si>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</si>
  <si>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</si>
  <si>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</si>
  <si>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</si>
  <si>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</si>
  <si>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</si>
  <si>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</si>
  <si>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</si>
  <si>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</si>
  <si>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</si>
  <si>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</si>
  <si>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</si>
  <si>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</si>
  <si>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</si>
  <si>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</si>
  <si>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</si>
  <si>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</si>
  <si>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</si>
  <si>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</si>
  <si>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</si>
  <si>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</si>
  <si>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</si>
  <si>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</si>
  <si>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</si>
  <si>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</si>
  <si>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</si>
  <si>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</si>
  <si>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</si>
  <si>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</si>
  <si>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</si>
  <si>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</si>
  <si>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</si>
  <si>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</si>
  <si>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</si>
  <si>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</si>
  <si>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</si>
  <si>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</si>
  <si>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</si>
  <si>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</si>
  <si>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</si>
  <si>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</si>
  <si>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</si>
  <si>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</si>
  <si>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</si>
  <si>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</si>
  <si>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</si>
  <si>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</si>
  <si>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</si>
  <si>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</si>
  <si>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</si>
  <si>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</si>
  <si>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</si>
  <si>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</si>
  <si>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</si>
  <si>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</si>
  <si>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</si>
  <si>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</si>
  <si>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</si>
  <si>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</si>
  <si>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</si>
  <si>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</si>
  <si>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</si>
  <si>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</si>
  <si>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</si>
  <si>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</si>
  <si>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</si>
  <si>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</si>
  <si>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</si>
  <si>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</si>
  <si>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</si>
  <si>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</si>
  <si>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</si>
  <si>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</si>
  <si>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</si>
  <si>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</si>
  <si>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</si>
  <si>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</si>
  <si>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</si>
  <si>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</si>
  <si>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</si>
  <si>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</si>
  <si>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</si>
  <si>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</si>
  <si>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</si>
  <si>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</si>
  <si>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</si>
  <si>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</si>
  <si>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</si>
  <si>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</si>
  <si>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</si>
  <si>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</si>
  <si>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</si>
  <si>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</si>
  <si>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</si>
  <si>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</si>
  <si>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</si>
  <si>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</si>
  <si>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</si>
  <si>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</si>
  <si>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</si>
  <si>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</si>
  <si>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</si>
  <si>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</si>
  <si>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</si>
  <si>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</si>
  <si>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</si>
  <si>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</si>
  <si>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</si>
  <si>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</si>
  <si>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</si>
  <si>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</si>
  <si>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</si>
  <si>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</si>
  <si>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</si>
  <si>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</si>
  <si>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</si>
  <si>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</si>
  <si>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</si>
  <si>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</si>
  <si>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</si>
  <si>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</si>
  <si>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</si>
  <si>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</si>
  <si>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</si>
  <si>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</si>
  <si>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</si>
  <si>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</si>
  <si>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</si>
  <si>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</si>
  <si>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</si>
  <si>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</si>
  <si>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</si>
  <si>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</si>
  <si>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</si>
  <si>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</si>
  <si>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</si>
  <si>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</si>
  <si>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</si>
  <si>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</si>
  <si>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</si>
  <si>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</si>
  <si>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</si>
  <si>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</si>
  <si>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</si>
  <si>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</si>
  <si>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</si>
  <si>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</si>
  <si>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</si>
  <si>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</si>
  <si>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</si>
  <si>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</si>
  <si>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</si>
  <si>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</si>
  <si>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</si>
  <si>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</si>
  <si>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</si>
  <si>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</si>
  <si>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</si>
  <si>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</si>
  <si>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</si>
  <si>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</si>
  <si>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</si>
  <si>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</si>
  <si>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</si>
  <si>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</si>
  <si>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</si>
  <si>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</si>
  <si>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</si>
  <si>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</si>
  <si>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</si>
  <si>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</si>
  <si>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</si>
  <si>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</si>
  <si>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</si>
  <si>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</si>
  <si>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</si>
  <si>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</si>
  <si>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</si>
  <si>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</si>
  <si>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</si>
  <si>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</si>
  <si>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</si>
  <si>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</si>
  <si>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</si>
  <si>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</si>
  <si>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</si>
  <si>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</si>
  <si>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</si>
  <si>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</si>
  <si>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</si>
  <si>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</si>
  <si>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</si>
  <si>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</si>
  <si>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</si>
  <si>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</si>
  <si>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</si>
  <si>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</si>
  <si>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</si>
  <si>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</si>
  <si>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</si>
  <si>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</si>
  <si>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</si>
  <si>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</si>
  <si>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</si>
  <si>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</si>
  <si>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</si>
  <si>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</si>
  <si>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</si>
  <si>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</si>
  <si>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</si>
  <si>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</si>
  <si>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</si>
  <si>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</si>
  <si>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</si>
  <si>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</si>
  <si>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</si>
  <si>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</si>
  <si>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</si>
  <si>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</si>
  <si>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</si>
  <si>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</si>
  <si>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</si>
  <si>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</si>
  <si>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</si>
  <si>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</si>
  <si>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</si>
  <si>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</si>
  <si>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</si>
  <si>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</si>
  <si>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</si>
  <si>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</si>
  <si>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</si>
  <si>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</si>
  <si>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</si>
  <si>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</si>
  <si>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</si>
  <si>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</si>
  <si>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</si>
  <si>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</si>
  <si>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</si>
  <si>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</si>
  <si>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</si>
  <si>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</si>
  <si>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</si>
  <si>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</si>
  <si>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</si>
  <si>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</si>
  <si>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</si>
  <si>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</si>
  <si>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</si>
  <si>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</si>
  <si>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</si>
  <si>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</si>
  <si>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</si>
  <si>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</si>
  <si>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</si>
  <si>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</si>
  <si>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</si>
  <si>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</si>
  <si>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</si>
  <si>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</si>
  <si>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</si>
  <si>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</si>
  <si>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</si>
  <si>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</si>
  <si>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</si>
  <si>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</si>
  <si>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</si>
  <si>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</si>
  <si>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</si>
  <si>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</si>
  <si>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</si>
  <si>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</si>
  <si>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</si>
  <si>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</si>
  <si>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</si>
  <si>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</si>
  <si>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</si>
  <si>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</si>
  <si>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</si>
  <si>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</si>
  <si>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</si>
  <si>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</si>
  <si>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</si>
  <si>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</si>
  <si>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</si>
  <si>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</si>
  <si>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</si>
  <si>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</si>
  <si>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</si>
  <si>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</si>
  <si>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</si>
  <si>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</si>
  <si>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</si>
  <si>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</si>
  <si>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</si>
  <si>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</si>
  <si>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</si>
  <si>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</si>
  <si>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</si>
  <si>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</si>
  <si>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</si>
  <si>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</si>
  <si>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</si>
  <si>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</si>
  <si>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</si>
  <si>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</si>
  <si>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</si>
  <si>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</si>
  <si>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</si>
  <si>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</si>
  <si>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</si>
  <si>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</si>
  <si>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</si>
  <si>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</si>
  <si>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</si>
  <si>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</si>
  <si>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</si>
  <si>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</si>
  <si>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</si>
  <si>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</si>
  <si>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</si>
  <si>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</si>
  <si>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</si>
  <si>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</si>
  <si>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</si>
  <si>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</si>
  <si>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</si>
  <si>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</si>
  <si>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</si>
  <si>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</si>
  <si>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</si>
  <si>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</si>
  <si>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</si>
  <si>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</si>
  <si>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</si>
  <si>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</si>
  <si>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</si>
  <si>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</si>
  <si>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</si>
  <si>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</si>
  <si>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</si>
  <si>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</si>
  <si>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</si>
  <si>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</si>
  <si>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</si>
  <si>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</si>
  <si>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</si>
  <si>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</si>
  <si>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</si>
  <si>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</si>
  <si>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</si>
  <si>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</si>
  <si>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</si>
  <si>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</si>
  <si>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</si>
  <si>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</si>
  <si>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</si>
  <si>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</si>
  <si>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</si>
  <si>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</si>
  <si>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</si>
  <si>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</si>
  <si>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</si>
  <si>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</si>
  <si>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</si>
  <si>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</si>
  <si>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</si>
  <si>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</si>
  <si>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</si>
  <si>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</si>
  <si>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</si>
  <si>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</si>
  <si>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</si>
  <si>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</si>
  <si>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</si>
  <si>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</si>
  <si>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</si>
  <si>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</si>
  <si>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</si>
  <si>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</si>
  <si>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</si>
  <si>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</si>
  <si>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</si>
  <si>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</si>
  <si>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</si>
  <si>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</si>
  <si>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</si>
  <si>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</si>
  <si>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</si>
  <si>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</si>
  <si>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</si>
  <si>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</si>
  <si>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</si>
  <si>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</si>
  <si>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</si>
  <si>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</si>
  <si>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</si>
  <si>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</si>
  <si>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</si>
  <si>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</si>
  <si>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</si>
  <si>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</si>
  <si>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</si>
  <si>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</si>
  <si>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</si>
  <si>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</si>
  <si>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</si>
  <si>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</si>
  <si>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</si>
  <si>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</si>
  <si>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</si>
  <si>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</si>
  <si>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</si>
  <si>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</si>
  <si>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</si>
  <si>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</si>
  <si>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</si>
  <si>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</si>
  <si>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</si>
  <si>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</si>
  <si>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</si>
  <si>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</si>
  <si>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</si>
  <si>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</si>
  <si>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</si>
  <si>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</si>
  <si>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</si>
  <si>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</si>
  <si>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</si>
  <si>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</si>
  <si>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</si>
  <si>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</si>
  <si>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</si>
  <si>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</si>
  <si>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</si>
  <si>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</si>
  <si>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</si>
  <si>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</si>
  <si>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</si>
  <si>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</si>
  <si>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</si>
  <si>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</si>
  <si>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</si>
  <si>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</si>
  <si>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</si>
  <si>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</si>
  <si>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</si>
  <si>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</si>
  <si>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</si>
  <si>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</si>
  <si>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</si>
  <si>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</si>
  <si>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</si>
  <si>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</si>
  <si>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</si>
  <si>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</si>
  <si>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</si>
  <si>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</si>
  <si>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</si>
  <si>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</si>
  <si>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</si>
  <si>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</si>
  <si>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</si>
  <si>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</si>
  <si>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</si>
  <si>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</si>
  <si>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</si>
  <si>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</si>
  <si>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</si>
  <si>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</si>
  <si>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</si>
  <si>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</si>
  <si>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</si>
  <si>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</si>
  <si>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</si>
  <si>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</si>
  <si>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</si>
  <si>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</si>
  <si>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</si>
  <si>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</si>
  <si>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</si>
  <si>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</si>
  <si>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</si>
  <si>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</si>
  <si>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</si>
  <si>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</si>
  <si>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</si>
  <si>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</si>
  <si>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</si>
  <si>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</si>
  <si>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</si>
  <si>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</si>
  <si>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</si>
  <si>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</si>
  <si>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</si>
  <si>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</si>
  <si>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</si>
  <si>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</si>
  <si>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</si>
  <si>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</si>
  <si>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</si>
  <si>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</si>
  <si>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</si>
  <si>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</si>
  <si>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</si>
  <si>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</si>
  <si>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</si>
  <si>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</si>
  <si>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</si>
  <si>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</si>
  <si>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</si>
  <si>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</si>
  <si>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</si>
  <si>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</si>
  <si>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</si>
  <si>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</si>
  <si>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</si>
  <si>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</si>
  <si>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</si>
  <si>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</si>
  <si>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</si>
  <si>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</si>
  <si>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</si>
  <si>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</si>
  <si>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</si>
  <si>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</si>
  <si>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</si>
  <si>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</si>
  <si>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</si>
  <si>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</si>
  <si>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</si>
  <si>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</si>
  <si>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</si>
  <si>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</si>
  <si>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</si>
  <si>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</si>
  <si>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</si>
  <si>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</si>
  <si>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</si>
  <si>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</si>
  <si>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</si>
  <si>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</si>
  <si>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</si>
  <si>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</si>
  <si>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</si>
  <si>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</si>
  <si>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</si>
  <si>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</si>
  <si>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</si>
  <si>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</si>
  <si>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</si>
  <si>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</si>
  <si>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</si>
  <si>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</si>
  <si>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</si>
  <si>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</si>
  <si>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</si>
  <si>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</si>
  <si>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</si>
  <si>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</si>
  <si>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</si>
  <si>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</si>
  <si>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</si>
  <si>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</si>
  <si>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</si>
  <si>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</si>
  <si>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</si>
  <si>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</si>
  <si>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</si>
  <si>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</si>
  <si>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</si>
  <si>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</si>
  <si>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</si>
  <si>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</si>
  <si>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</si>
  <si>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</si>
  <si>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</si>
  <si>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</si>
  <si>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</si>
  <si>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</si>
  <si>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</si>
  <si>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</si>
  <si>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</si>
  <si>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</si>
  <si>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</si>
  <si>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</si>
  <si>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</si>
  <si>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</si>
  <si>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</si>
  <si>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</si>
  <si>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</si>
  <si>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</si>
  <si>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</si>
  <si>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</si>
  <si>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</si>
  <si>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</si>
  <si>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</si>
  <si>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</si>
  <si>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</si>
  <si>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</si>
  <si>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</si>
  <si>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</si>
  <si>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</si>
  <si>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</si>
  <si>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</si>
  <si>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</si>
  <si>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</si>
  <si>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</si>
  <si>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</si>
  <si>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</si>
  <si>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</si>
  <si>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</si>
  <si>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</si>
  <si>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</si>
  <si>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</si>
  <si>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</si>
  <si>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</si>
  <si>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</si>
  <si>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</si>
  <si>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</si>
  <si>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</si>
  <si>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</si>
  <si>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</si>
  <si>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</si>
  <si>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</si>
  <si>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</si>
  <si>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</si>
  <si>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</si>
  <si>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</si>
  <si>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</si>
  <si>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</si>
  <si>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</si>
  <si>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</si>
  <si>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</si>
  <si>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</si>
  <si>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</si>
  <si>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</si>
  <si>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</si>
  <si>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</si>
  <si>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</si>
  <si>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</si>
  <si>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</si>
  <si>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</si>
  <si>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</si>
  <si>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</si>
  <si>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</si>
  <si>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</si>
  <si>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</si>
  <si>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</si>
  <si>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</si>
  <si>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</si>
  <si>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</si>
  <si>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</si>
  <si>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</si>
  <si>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</si>
  <si>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</si>
  <si>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</si>
  <si>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</si>
  <si>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</si>
  <si>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</si>
  <si>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</si>
  <si>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</si>
  <si>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</si>
  <si>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</si>
  <si>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</si>
  <si>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</si>
  <si>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</si>
  <si>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</si>
  <si>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</si>
  <si>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</si>
  <si>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</si>
  <si>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</si>
  <si>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</si>
  <si>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</si>
  <si>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</si>
  <si>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</si>
  <si>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</si>
  <si>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</si>
  <si>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</si>
  <si>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</si>
  <si>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</si>
  <si>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</si>
  <si>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</si>
  <si>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</si>
  <si>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</si>
  <si>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</si>
  <si>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</si>
  <si>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</si>
  <si>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</si>
  <si>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</si>
  <si>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</si>
  <si>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</si>
  <si>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</si>
  <si>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</si>
  <si>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</si>
  <si>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</si>
  <si>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</si>
  <si>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</si>
  <si>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</si>
  <si>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</si>
  <si>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</si>
  <si>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</si>
  <si>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</si>
  <si>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</si>
  <si>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</si>
  <si>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</si>
  <si>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</si>
  <si>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</si>
  <si>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</si>
  <si>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</si>
  <si>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</si>
  <si>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</si>
  <si>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</si>
  <si>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</si>
  <si>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</si>
  <si>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</si>
  <si>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</si>
  <si>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</si>
  <si>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</si>
  <si>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</si>
  <si>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</si>
  <si>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</si>
  <si>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</si>
  <si>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</si>
  <si>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</si>
  <si>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</si>
  <si>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</si>
  <si>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</si>
  <si>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</si>
  <si>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</si>
  <si>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</si>
  <si>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</si>
  <si>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</si>
  <si>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</si>
  <si>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</si>
  <si>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</si>
  <si>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</si>
  <si>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</si>
  <si>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</si>
  <si>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</si>
  <si>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</si>
  <si>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</si>
  <si>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</si>
  <si>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</si>
  <si>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</si>
  <si>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</si>
  <si>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</si>
  <si>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</si>
  <si>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</si>
  <si>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</si>
  <si>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</si>
  <si>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</si>
  <si>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</si>
  <si>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</si>
  <si>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</si>
  <si>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</si>
  <si>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</si>
  <si>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</si>
  <si>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</si>
  <si>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</si>
  <si>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</si>
  <si>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</si>
  <si>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</si>
  <si>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</si>
  <si>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</si>
  <si>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</si>
  <si>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</si>
  <si>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</si>
  <si>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</si>
  <si>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</si>
  <si>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</si>
  <si>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</si>
  <si>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</si>
  <si>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</si>
  <si>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</si>
  <si>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</si>
  <si>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</si>
  <si>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</si>
  <si>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</si>
  <si>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</si>
  <si>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</si>
  <si>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</si>
  <si>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</si>
  <si>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</si>
  <si>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</si>
  <si>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</si>
  <si>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</si>
  <si>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</si>
  <si>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</si>
  <si>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</si>
  <si>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</si>
  <si>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</si>
  <si>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</si>
  <si>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</si>
  <si>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</si>
  <si>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</si>
  <si>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</si>
  <si>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</si>
  <si>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</si>
  <si>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</si>
  <si>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</si>
  <si>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</si>
  <si>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</si>
  <si>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</si>
  <si>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</si>
  <si>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</si>
  <si>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</si>
  <si>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</si>
  <si>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</si>
  <si>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</si>
  <si>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</si>
  <si>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</si>
  <si>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</si>
  <si>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</si>
  <si>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</si>
  <si>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</si>
  <si>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</si>
  <si>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</si>
  <si>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</si>
  <si>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</si>
  <si>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</si>
  <si>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</si>
  <si>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</si>
  <si>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</si>
  <si>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</si>
  <si>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</si>
  <si>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</si>
  <si>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</si>
  <si>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</si>
  <si>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</si>
  <si>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</si>
  <si>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</si>
  <si>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</si>
  <si>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</si>
  <si>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</si>
  <si>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</si>
  <si>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</si>
  <si>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</si>
  <si>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</si>
  <si>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</si>
  <si>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</si>
  <si>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</si>
  <si>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</si>
  <si>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</si>
  <si>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</si>
  <si>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</si>
  <si>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</si>
  <si>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</si>
  <si>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</si>
  <si>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</si>
  <si>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</si>
  <si>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</si>
  <si>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</si>
  <si>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</si>
  <si>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</si>
  <si>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</si>
  <si>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</si>
  <si>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</si>
  <si>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</si>
  <si>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</si>
  <si>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</si>
  <si>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</si>
  <si>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</si>
  <si>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</si>
  <si>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</si>
  <si>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</si>
  <si>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</si>
  <si>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</si>
  <si>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</si>
  <si>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</si>
  <si>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</si>
  <si>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</si>
  <si>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</si>
  <si>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</si>
  <si>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</si>
  <si>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</si>
  <si>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</si>
  <si>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</si>
  <si>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</si>
  <si>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</si>
  <si>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</si>
  <si>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</si>
  <si>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</si>
  <si>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</si>
  <si>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</si>
  <si>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</si>
  <si>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</si>
  <si>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</si>
  <si>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</si>
  <si>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</si>
  <si>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</si>
  <si>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</si>
  <si>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</si>
  <si>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</si>
  <si>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</si>
  <si>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</si>
  <si>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</si>
  <si>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</si>
  <si>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</si>
  <si>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</si>
  <si>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</si>
  <si>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</si>
  <si>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</si>
  <si>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</si>
  <si>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</si>
  <si>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</si>
  <si>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</si>
  <si>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</si>
  <si>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</si>
  <si>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</si>
  <si>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</si>
  <si>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</si>
  <si>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</si>
  <si>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</si>
  <si>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</si>
  <si>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</si>
  <si>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</si>
  <si>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</si>
  <si>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</si>
  <si>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</si>
  <si>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</si>
  <si>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</si>
  <si>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</si>
  <si>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</si>
  <si>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</si>
  <si>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</si>
  <si>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</si>
  <si>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</si>
  <si>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</si>
  <si>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</si>
  <si>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</si>
  <si>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</si>
  <si>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</si>
  <si>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</si>
  <si>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</si>
  <si>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</si>
  <si>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</si>
  <si>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</si>
  <si>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</si>
  <si>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</si>
  <si>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</si>
  <si>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</si>
  <si>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</si>
  <si>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</si>
  <si>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</si>
  <si>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</si>
  <si>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</si>
  <si>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</si>
  <si>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</si>
  <si>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</si>
  <si>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</si>
  <si>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</si>
  <si>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</si>
  <si>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</si>
  <si>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</si>
  <si>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</si>
  <si>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</si>
  <si>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</si>
  <si>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</si>
  <si>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</si>
  <si>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</si>
  <si>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</si>
  <si>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</si>
  <si>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</si>
  <si>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</si>
  <si>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</si>
  <si>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</si>
  <si>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</si>
  <si>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</si>
  <si>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</si>
  <si>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</si>
  <si>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</si>
  <si>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</si>
  <si>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</si>
  <si>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</si>
  <si>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</si>
  <si>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</si>
  <si>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</si>
  <si>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</si>
  <si>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</si>
  <si>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</si>
  <si>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</si>
  <si>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</si>
  <si>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</si>
  <si>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</si>
  <si>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</si>
  <si>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</si>
  <si>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</si>
  <si>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</si>
  <si>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</si>
  <si>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</si>
  <si>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</si>
  <si>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</si>
  <si>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</si>
  <si>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</si>
  <si>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</si>
  <si>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</si>
  <si>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</si>
  <si>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</si>
  <si>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</si>
  <si>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</si>
  <si>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</si>
  <si>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</si>
  <si>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</si>
  <si>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</si>
  <si>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</si>
  <si>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</si>
  <si>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</si>
  <si>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</si>
  <si>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</si>
  <si>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</si>
  <si>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</si>
  <si>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</si>
  <si>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</si>
  <si>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</si>
  <si>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</si>
  <si>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</si>
  <si>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</si>
  <si>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</si>
  <si>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</si>
  <si>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</si>
  <si>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</si>
  <si>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</si>
  <si>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</si>
  <si>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</si>
  <si>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</si>
  <si>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</si>
  <si>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</si>
  <si>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</si>
  <si>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</si>
  <si>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</si>
  <si>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</si>
  <si>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</si>
  <si>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</si>
  <si>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</si>
  <si>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</si>
  <si>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</si>
  <si>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</si>
  <si>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</si>
  <si>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</si>
  <si>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</si>
  <si>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</si>
  <si>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</si>
  <si>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</si>
  <si>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</si>
  <si>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</si>
  <si>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</si>
  <si>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</si>
  <si>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</si>
  <si>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</si>
  <si>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</si>
  <si>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</si>
  <si>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</si>
  <si>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</si>
  <si>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</si>
  <si>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</si>
  <si>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</si>
  <si>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</si>
  <si>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</si>
  <si>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</si>
  <si>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</si>
  <si>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</si>
  <si>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</si>
  <si>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</si>
  <si>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</si>
  <si>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</si>
  <si>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</si>
  <si>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</si>
  <si>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</si>
  <si>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</si>
  <si>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</si>
  <si>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</si>
  <si>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</si>
  <si>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</si>
  <si>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</si>
  <si>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</si>
  <si>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</si>
  <si>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</si>
  <si>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</si>
  <si>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</si>
  <si>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</si>
  <si>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</si>
  <si>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</si>
  <si>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</si>
  <si>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</si>
  <si>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</si>
  <si>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</si>
  <si>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</si>
  <si>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</si>
  <si>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</si>
  <si>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</si>
  <si>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</si>
  <si>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</si>
  <si>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</si>
  <si>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</si>
  <si>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</si>
  <si>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</si>
  <si>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</si>
  <si>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</si>
  <si>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</si>
  <si>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</si>
  <si>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</si>
  <si>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</si>
  <si>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</si>
  <si>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</si>
  <si>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</si>
  <si>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</si>
  <si>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</si>
  <si>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</si>
  <si>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</si>
  <si>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</si>
  <si>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</si>
  <si>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</si>
  <si>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</si>
  <si>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</si>
  <si>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</si>
  <si>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</si>
  <si>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</si>
  <si>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</si>
  <si>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</si>
  <si>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</si>
  <si>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</si>
  <si>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</si>
  <si>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</si>
  <si>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</si>
  <si>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</si>
  <si>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</si>
  <si>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</si>
  <si>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</si>
  <si>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</si>
  <si>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</si>
  <si>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</si>
  <si>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</si>
  <si>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</si>
  <si>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</si>
  <si>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</si>
  <si>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</si>
  <si>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</si>
  <si>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</si>
  <si>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</si>
  <si>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</si>
  <si>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</si>
  <si>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</si>
  <si>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</si>
  <si>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</si>
  <si>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</si>
  <si>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</si>
  <si>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</si>
  <si>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</si>
  <si>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</si>
  <si>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</si>
  <si>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</si>
  <si>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</si>
  <si>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</si>
  <si>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</si>
  <si>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</si>
  <si>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</si>
  <si>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</si>
  <si>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</si>
  <si>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</si>
  <si>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</si>
  <si>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</si>
  <si>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</si>
  <si>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</si>
  <si>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</si>
  <si>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</si>
  <si>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</si>
  <si>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</si>
  <si>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</si>
  <si>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</si>
  <si>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</si>
  <si>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</si>
  <si>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</si>
  <si>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</si>
  <si>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</si>
  <si>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</si>
  <si>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</si>
  <si>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</si>
  <si>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</si>
  <si>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</si>
  <si>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</si>
  <si>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</si>
  <si>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</si>
  <si>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</si>
  <si>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</si>
  <si>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</si>
  <si>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</si>
  <si>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</si>
  <si>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</si>
  <si>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</si>
  <si>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</si>
  <si>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</si>
  <si>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</si>
  <si>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</si>
  <si>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</si>
  <si>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</si>
  <si>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</si>
  <si>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</si>
  <si>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</si>
  <si>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</si>
  <si>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</si>
  <si>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</si>
  <si>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</si>
  <si>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</si>
  <si>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</si>
  <si>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</si>
  <si>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</si>
  <si>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</si>
  <si>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</si>
  <si>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</si>
  <si>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</si>
  <si>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</si>
  <si>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</si>
  <si>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</si>
  <si>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</si>
  <si>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</si>
  <si>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</si>
  <si>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</si>
  <si>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</si>
  <si>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</si>
  <si>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</si>
  <si>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</si>
  <si>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</si>
  <si>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</si>
  <si>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</si>
  <si>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</si>
  <si>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</si>
  <si>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</si>
  <si>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</si>
  <si>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</si>
  <si>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</si>
  <si>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</si>
  <si>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</si>
  <si>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</si>
  <si>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</si>
  <si>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</si>
  <si>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</si>
  <si>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</si>
  <si>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</si>
  <si>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</si>
  <si>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</si>
  <si>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</si>
  <si>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</si>
  <si>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</si>
  <si>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</si>
  <si>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</si>
  <si>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</si>
  <si>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</si>
  <si>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</si>
  <si>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</si>
  <si>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</si>
  <si>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</si>
  <si>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</si>
  <si>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</si>
  <si>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</si>
  <si>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</si>
  <si>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</si>
  <si>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</si>
  <si>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</si>
  <si>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</si>
  <si>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</si>
  <si>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</si>
  <si>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</si>
  <si>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</si>
  <si>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</si>
  <si>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</si>
  <si>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</si>
  <si>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</si>
  <si>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</si>
  <si>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</si>
  <si>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</si>
  <si>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</si>
  <si>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</si>
  <si>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</si>
  <si>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</si>
  <si>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</si>
  <si>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</si>
  <si>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</si>
  <si>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</si>
  <si>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</si>
  <si>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</si>
  <si>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</si>
  <si>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</si>
  <si>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</si>
  <si>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</si>
  <si>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</si>
  <si>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</si>
  <si>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</si>
  <si>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</si>
  <si>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</si>
  <si>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</si>
  <si>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</si>
  <si>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</si>
  <si>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</si>
  <si>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</si>
  <si>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</si>
  <si>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</si>
  <si>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</si>
  <si>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</si>
  <si>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</si>
  <si>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</si>
  <si>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</si>
  <si>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</si>
  <si>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</si>
  <si>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</si>
  <si>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</si>
  <si>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</si>
  <si>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</si>
  <si>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</si>
  <si>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</si>
  <si>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</si>
  <si>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</si>
  <si>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</si>
  <si>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</si>
  <si>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</si>
  <si>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</si>
  <si>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</si>
  <si>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</si>
  <si>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</si>
  <si>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</si>
  <si>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</si>
  <si>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</si>
  <si>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</si>
  <si>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</si>
  <si>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</si>
  <si>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</si>
  <si>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</si>
  <si>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</si>
  <si>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</si>
  <si>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</si>
  <si>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</si>
  <si>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</si>
  <si>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</si>
  <si>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</si>
  <si>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</si>
  <si>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</si>
  <si>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</si>
  <si>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</si>
  <si>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</si>
  <si>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</si>
  <si>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</si>
  <si>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</si>
  <si>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</si>
  <si>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</si>
  <si>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</si>
  <si>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</si>
  <si>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</si>
  <si>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</si>
  <si>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</si>
  <si>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</si>
  <si>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</si>
  <si>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</si>
  <si>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</si>
  <si>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</si>
  <si>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</si>
  <si>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</si>
  <si>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</si>
  <si>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</si>
  <si>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</si>
  <si>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</si>
  <si>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</si>
  <si>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</si>
  <si>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</si>
  <si>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</si>
  <si>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</si>
  <si>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</si>
  <si>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</si>
  <si>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</si>
  <si>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</si>
  <si>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</si>
  <si>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</si>
  <si>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</si>
  <si>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</si>
  <si>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</si>
  <si>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</si>
  <si>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</si>
  <si>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</si>
  <si>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</si>
  <si>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</si>
  <si>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</si>
  <si>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</si>
  <si>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</si>
  <si>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</si>
  <si>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</si>
  <si>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</si>
  <si>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</si>
  <si>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</si>
  <si>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</si>
  <si>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</si>
  <si>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</si>
  <si>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</si>
  <si>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</si>
  <si>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</si>
  <si>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</si>
  <si>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</si>
  <si>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</si>
  <si>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</si>
  <si>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</si>
  <si>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</si>
  <si>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</si>
  <si>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</si>
  <si>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</si>
  <si>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</si>
  <si>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</si>
  <si>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</si>
  <si>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</si>
  <si>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</si>
  <si>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</si>
  <si>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</si>
  <si>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</si>
  <si>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</si>
  <si>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</si>
  <si>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</si>
  <si>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</si>
  <si>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</si>
  <si>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</si>
  <si>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</si>
  <si>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</si>
  <si>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</si>
  <si>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</si>
  <si>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</si>
  <si>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</si>
  <si>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</si>
  <si>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</si>
  <si>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</si>
  <si>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</si>
  <si>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</si>
  <si>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</si>
  <si>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</si>
  <si>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</si>
  <si>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</si>
  <si>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</si>
  <si>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</si>
  <si>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</si>
  <si>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</si>
  <si>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</si>
  <si>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</si>
  <si>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</si>
  <si>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</si>
  <si>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</si>
  <si>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</si>
  <si>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</si>
  <si>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</si>
  <si>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</si>
  <si>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</si>
  <si>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</si>
  <si>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</si>
  <si>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</si>
  <si>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</si>
  <si>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</si>
  <si>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</si>
  <si>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</si>
  <si>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</si>
  <si>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</si>
  <si>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</si>
  <si>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</si>
  <si>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</si>
  <si>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</si>
  <si>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</si>
  <si>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</si>
  <si>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</si>
  <si>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</si>
  <si>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</si>
  <si>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</si>
  <si>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</si>
  <si>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</si>
  <si>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</si>
  <si>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</si>
  <si>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</si>
  <si>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</si>
  <si>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</si>
  <si>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</si>
  <si>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</si>
  <si>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</si>
  <si>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</si>
  <si>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</si>
  <si>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</si>
  <si>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</si>
  <si>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</si>
  <si>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</si>
  <si>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</si>
  <si>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</si>
  <si>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</si>
  <si>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</si>
  <si>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</si>
  <si>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</si>
  <si>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</si>
  <si>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</si>
  <si>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</si>
  <si>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</si>
  <si>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</si>
  <si>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</si>
  <si>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</si>
  <si>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</si>
  <si>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</si>
  <si>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</si>
  <si>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</si>
  <si>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</si>
  <si>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</si>
  <si>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</si>
  <si>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</si>
  <si>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</si>
  <si>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</si>
  <si>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</si>
  <si>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</si>
  <si>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</si>
  <si>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</si>
  <si>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</si>
  <si>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</si>
  <si>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</si>
  <si>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</si>
  <si>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</si>
  <si>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</si>
  <si>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</si>
  <si>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</si>
  <si>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</si>
  <si>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</si>
  <si>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</si>
  <si>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</si>
  <si>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</si>
  <si>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</si>
  <si>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</si>
  <si>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</si>
  <si>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</si>
  <si>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</si>
  <si>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</si>
  <si>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</si>
  <si>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</si>
  <si>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</si>
  <si>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</si>
  <si>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</si>
  <si>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</si>
  <si>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</si>
  <si>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</si>
  <si>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</si>
  <si>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</si>
  <si>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</si>
  <si>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</si>
  <si>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</si>
  <si>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</si>
  <si>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</si>
  <si>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</si>
  <si>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</si>
  <si>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</si>
  <si>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</si>
  <si>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</si>
  <si>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</si>
  <si>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</si>
  <si>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</si>
  <si>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</si>
  <si>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</si>
  <si>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</si>
  <si>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</si>
  <si>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</si>
  <si>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</si>
  <si>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</si>
  <si>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</si>
  <si>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</si>
  <si>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</si>
  <si>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</si>
  <si>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</si>
  <si>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</si>
  <si>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</si>
  <si>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</si>
  <si>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</si>
  <si>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</si>
  <si>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</si>
  <si>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</si>
  <si>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</si>
  <si>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</si>
  <si>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</si>
  <si>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</si>
  <si>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</si>
  <si>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</si>
  <si>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</si>
  <si>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</si>
  <si>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</si>
  <si>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</si>
  <si>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</si>
  <si>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</si>
  <si>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</si>
  <si>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</si>
  <si>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</si>
  <si>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</si>
  <si>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</si>
  <si>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</si>
  <si>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</si>
  <si>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</si>
  <si>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</si>
  <si>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</si>
  <si>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</si>
  <si>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</si>
  <si>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</si>
  <si>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</si>
  <si>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</si>
  <si>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</si>
  <si>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</si>
  <si>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</si>
  <si>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</si>
  <si>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</si>
  <si>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</si>
  <si>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</si>
  <si>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</si>
  <si>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</si>
  <si>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</si>
  <si>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</si>
  <si>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</si>
  <si>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</si>
  <si>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</si>
  <si>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</si>
  <si>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</si>
  <si>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</si>
  <si>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</si>
  <si>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</si>
  <si>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</si>
  <si>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</si>
  <si>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</si>
  <si>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</si>
  <si>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</si>
  <si>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</si>
  <si>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</si>
  <si>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</si>
  <si>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</si>
  <si>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</si>
  <si>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</si>
  <si>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</si>
  <si>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</si>
  <si>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</si>
  <si>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</si>
  <si>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</si>
  <si>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</si>
  <si>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</si>
  <si>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</si>
  <si>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</si>
  <si>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</si>
  <si>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</si>
  <si>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</si>
  <si>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</si>
  <si>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</si>
  <si>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</si>
  <si>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</si>
  <si>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</si>
  <si>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</si>
  <si>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</si>
  <si>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</si>
  <si>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</si>
  <si>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</si>
  <si>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</si>
  <si>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</si>
  <si>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</si>
  <si>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</si>
  <si>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</si>
  <si>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</si>
  <si>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</si>
  <si>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</si>
  <si>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</si>
  <si>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</si>
  <si>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</si>
  <si>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</si>
  <si>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</si>
  <si>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</si>
  <si>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</si>
  <si>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</si>
  <si>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</si>
  <si>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</si>
  <si>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</si>
  <si>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</si>
  <si>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</si>
  <si>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</si>
  <si>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</si>
  <si>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</si>
  <si>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</si>
  <si>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</si>
  <si>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</si>
  <si>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</si>
  <si>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</si>
  <si>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</si>
  <si>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</si>
  <si>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</si>
  <si>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</si>
  <si>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</si>
  <si>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</si>
  <si>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</si>
  <si>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</si>
  <si>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</si>
  <si>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</si>
  <si>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</si>
  <si>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</si>
  <si>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</si>
  <si>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</si>
  <si>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</si>
  <si>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</si>
  <si>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</si>
  <si>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</si>
  <si>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</si>
  <si>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</si>
  <si>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</si>
  <si>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</si>
  <si>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</si>
  <si>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</si>
  <si>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</si>
  <si>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</si>
  <si>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</si>
  <si>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</si>
  <si>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</si>
  <si>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</si>
  <si>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</si>
  <si>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</si>
  <si>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</si>
  <si>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</si>
  <si>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</si>
  <si>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</si>
  <si>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</si>
  <si>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</si>
  <si>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</si>
  <si>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</si>
  <si>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</si>
  <si>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</si>
  <si>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</si>
  <si>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</si>
  <si>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</si>
  <si>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</si>
  <si>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</si>
  <si>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</si>
  <si>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</si>
  <si>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</si>
  <si>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</si>
  <si>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</si>
  <si>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</si>
  <si>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</si>
  <si>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</si>
  <si>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</si>
  <si>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</si>
  <si>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</si>
  <si>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</si>
  <si>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</si>
  <si>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</si>
  <si>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</si>
  <si>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</si>
  <si>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</si>
  <si>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</si>
  <si>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</si>
  <si>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</si>
  <si>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</si>
  <si>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</si>
  <si>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</si>
  <si>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</si>
  <si>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</si>
  <si>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</si>
  <si>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</si>
  <si>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</si>
  <si>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</si>
  <si>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</si>
  <si>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</si>
  <si>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</si>
  <si>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</si>
  <si>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</si>
  <si>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</si>
  <si>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</si>
  <si>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</si>
  <si>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</si>
  <si>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</si>
  <si>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</si>
  <si>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</si>
  <si>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</si>
  <si>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</si>
  <si>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</si>
  <si>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</si>
  <si>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</si>
  <si>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</si>
  <si>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</si>
  <si>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</si>
  <si>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</si>
  <si>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</si>
  <si>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</si>
  <si>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</si>
  <si>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</si>
  <si>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</si>
  <si>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</si>
  <si>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</si>
  <si>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</si>
  <si>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</si>
  <si>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</si>
  <si>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</si>
  <si>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</si>
  <si>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</si>
  <si>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</si>
  <si>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</si>
  <si>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</si>
  <si>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</si>
  <si>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</si>
  <si>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</si>
  <si>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</si>
  <si>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</si>
  <si>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</si>
  <si>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</si>
  <si>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</si>
  <si>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</si>
  <si>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</si>
  <si>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</si>
  <si>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</si>
  <si>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</si>
  <si>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</si>
  <si>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</si>
  <si>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</si>
  <si>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</si>
  <si>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</si>
  <si>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</si>
  <si>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</si>
  <si>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</si>
  <si>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</si>
  <si>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</si>
  <si>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</si>
  <si>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</si>
  <si>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</si>
  <si>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</si>
  <si>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</si>
  <si>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</si>
  <si>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</si>
  <si>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</si>
  <si>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</si>
  <si>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</si>
  <si>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</si>
  <si>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</si>
  <si>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</si>
  <si>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</si>
  <si>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</si>
  <si>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</si>
  <si>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</si>
  <si>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</si>
  <si>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</si>
  <si>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</si>
  <si>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</si>
  <si>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</si>
  <si>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</si>
  <si>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</si>
  <si>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</si>
  <si>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</si>
  <si>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</si>
  <si>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</si>
  <si>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</si>
  <si>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</si>
  <si>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</si>
  <si>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</si>
  <si>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</si>
  <si>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</si>
  <si>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</si>
  <si>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</si>
  <si>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</si>
  <si>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</si>
  <si>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</si>
  <si>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</si>
  <si>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</si>
  <si>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</si>
  <si>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</si>
  <si>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</si>
  <si>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</si>
  <si>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</si>
  <si>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</si>
  <si>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</si>
  <si>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</si>
  <si>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</si>
  <si>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</si>
  <si>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</si>
  <si>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</si>
  <si>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</si>
  <si>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</si>
  <si>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</si>
  <si>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</si>
  <si>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</si>
  <si>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</si>
  <si>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</si>
  <si>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</si>
  <si>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</si>
  <si>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</si>
  <si>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</si>
  <si>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</si>
  <si>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</si>
  <si>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</si>
  <si>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</si>
  <si>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</si>
  <si>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</si>
  <si>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</si>
  <si>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</si>
  <si>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</si>
  <si>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</si>
  <si>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</si>
  <si>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</si>
  <si>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</si>
  <si>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</si>
  <si>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</si>
  <si>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</si>
  <si>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</si>
  <si>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</si>
  <si>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</si>
  <si>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</si>
  <si>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</si>
  <si>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</si>
  <si>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</si>
  <si>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</si>
  <si>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</si>
  <si>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</si>
  <si>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</si>
  <si>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</si>
  <si>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</si>
  <si>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</si>
  <si>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</si>
  <si>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</si>
  <si>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</si>
  <si>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</si>
  <si>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</si>
  <si>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</si>
  <si>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</si>
  <si>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</si>
  <si>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</si>
  <si>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</si>
  <si>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</si>
  <si>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</si>
  <si>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</si>
  <si>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</si>
  <si>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</si>
  <si>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</si>
  <si>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</si>
  <si>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</si>
  <si>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</si>
  <si>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</si>
  <si>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</si>
  <si>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</si>
  <si>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</si>
  <si>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</si>
  <si>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</si>
  <si>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</si>
  <si>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</si>
  <si>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</si>
  <si>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</si>
  <si>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</si>
  <si>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</si>
  <si>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</si>
  <si>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</si>
  <si>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</si>
  <si>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</si>
  <si>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</si>
  <si>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</si>
  <si>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</si>
  <si>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</si>
  <si>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</si>
  <si>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</si>
  <si>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</si>
  <si>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</si>
  <si>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</si>
  <si>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</si>
  <si>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</si>
  <si>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</si>
  <si>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</si>
  <si>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</si>
  <si>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</si>
  <si>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</si>
  <si>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</si>
  <si>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</si>
  <si>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</si>
  <si>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</si>
  <si>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</si>
  <si>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</si>
  <si>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</si>
  <si>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</si>
  <si>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</si>
  <si>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</si>
  <si>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</si>
  <si>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</si>
  <si>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</si>
  <si>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</si>
  <si>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</si>
  <si>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</si>
  <si>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</si>
  <si>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</si>
  <si>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</si>
  <si>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</si>
  <si>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</si>
  <si>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</si>
  <si>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</si>
  <si>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</si>
  <si>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</si>
  <si>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</si>
  <si>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</si>
  <si>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</si>
  <si>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</si>
  <si>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</si>
  <si>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</si>
  <si>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</si>
  <si>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</si>
  <si>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</si>
  <si>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</si>
  <si>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</si>
  <si>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</si>
  <si>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</si>
  <si>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</si>
  <si>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</si>
  <si>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</si>
  <si>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</si>
  <si>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</si>
  <si>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</si>
  <si>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</si>
  <si>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</si>
  <si>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</si>
  <si>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</si>
  <si>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</si>
  <si>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</si>
  <si>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</si>
  <si>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</si>
  <si>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</si>
  <si>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</si>
  <si>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</si>
  <si>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</si>
  <si>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</si>
  <si>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</si>
  <si>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</si>
  <si>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</si>
  <si>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</si>
  <si>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</si>
  <si>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</si>
  <si>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</si>
  <si>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</si>
  <si>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</si>
  <si>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</si>
  <si>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</si>
  <si>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</si>
  <si>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</si>
  <si>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</si>
  <si>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</si>
  <si>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</si>
  <si>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</si>
  <si>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</si>
  <si>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</si>
  <si>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</si>
  <si>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</si>
  <si>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</si>
  <si>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</si>
  <si>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</si>
  <si>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</si>
  <si>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</si>
  <si>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</si>
  <si>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</si>
  <si>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</si>
  <si>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</si>
  <si>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</si>
  <si>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</si>
  <si>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</si>
  <si>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</si>
  <si>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</si>
  <si>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</si>
  <si>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</si>
  <si>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</si>
  <si>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</si>
  <si>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</si>
  <si>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</si>
  <si>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</si>
  <si>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</si>
  <si>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</si>
  <si>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</si>
  <si>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</si>
  <si>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</si>
  <si>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</si>
  <si>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</si>
  <si>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</si>
  <si>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</si>
  <si>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</si>
  <si>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</si>
  <si>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</si>
  <si>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</si>
  <si>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</si>
  <si>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</si>
  <si>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</si>
  <si>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</si>
  <si>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</si>
  <si>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</si>
  <si>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</si>
  <si>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</si>
  <si>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</si>
  <si>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</si>
  <si>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</si>
  <si>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</si>
  <si>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</si>
  <si>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</si>
  <si>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</si>
  <si>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</si>
  <si>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</si>
  <si>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</si>
  <si>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</si>
  <si>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</si>
  <si>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</si>
  <si>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</si>
  <si>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</si>
  <si>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</si>
  <si>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</si>
  <si>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</si>
  <si>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</si>
  <si>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</si>
  <si>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</si>
  <si>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</si>
  <si>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</si>
  <si>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</si>
  <si>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</si>
  <si>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</si>
  <si>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</si>
  <si>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</si>
  <si>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</si>
  <si>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</si>
  <si>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</si>
  <si>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</si>
  <si>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</si>
  <si>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</si>
  <si>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</si>
  <si>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</si>
  <si>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</si>
  <si>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</si>
  <si>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</si>
  <si>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</si>
  <si>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</si>
  <si>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</si>
  <si>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</si>
  <si>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</si>
  <si>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</si>
  <si>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</si>
  <si>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</si>
  <si>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</si>
  <si>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</si>
  <si>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</si>
  <si>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</si>
  <si>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</si>
  <si>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</si>
  <si>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</si>
  <si>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</si>
  <si>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</si>
  <si>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</si>
  <si>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</si>
  <si>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</si>
  <si>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</si>
  <si>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</si>
  <si>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</si>
  <si>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</si>
  <si>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</si>
  <si>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</si>
  <si>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</si>
  <si>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</si>
  <si>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</si>
  <si>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</si>
  <si>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</si>
  <si>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</si>
  <si>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</si>
  <si>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</si>
  <si>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</si>
  <si>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</si>
  <si>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</si>
  <si>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</si>
  <si>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</si>
  <si>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</si>
  <si>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</si>
  <si>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</si>
  <si>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</si>
  <si>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</si>
  <si>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</si>
  <si>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</si>
  <si>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</si>
  <si>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</si>
  <si>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</si>
  <si>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</si>
  <si>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</si>
  <si>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</si>
  <si>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</si>
  <si>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</si>
  <si>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</si>
  <si>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</si>
  <si>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</si>
  <si>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</si>
  <si>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</si>
  <si>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</si>
  <si>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</si>
  <si>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</si>
  <si>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</si>
  <si>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</si>
  <si>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</si>
  <si>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</si>
  <si>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</si>
  <si>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</si>
  <si>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</si>
  <si>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</si>
  <si>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</si>
  <si>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</si>
  <si>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</si>
  <si>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</si>
  <si>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</si>
  <si>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</si>
  <si>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</si>
  <si>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</si>
  <si>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</si>
  <si>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</si>
  <si>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</si>
  <si>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</si>
  <si>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</si>
  <si>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</si>
  <si>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</si>
  <si>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</si>
  <si>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</si>
  <si>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</si>
  <si>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</si>
  <si>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</si>
  <si>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</si>
  <si>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</si>
  <si>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</si>
  <si>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</si>
  <si>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</si>
  <si>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</si>
  <si>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</si>
  <si>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</si>
  <si>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</si>
  <si>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</si>
  <si>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</si>
  <si>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</si>
  <si>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</si>
  <si>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</si>
  <si>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</si>
  <si>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</si>
  <si>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</si>
  <si>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</si>
  <si>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</si>
  <si>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</si>
  <si>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</si>
  <si>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</si>
  <si>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</si>
  <si>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</si>
  <si>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</si>
  <si>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</si>
  <si>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</si>
  <si>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</si>
  <si>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</si>
  <si>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</si>
  <si>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</si>
  <si>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</si>
  <si>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</si>
  <si>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</si>
  <si>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</si>
  <si>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</si>
  <si>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</si>
  <si>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</si>
  <si>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</si>
  <si>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</si>
  <si>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</si>
  <si>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</si>
  <si>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</si>
  <si>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</si>
  <si>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</si>
  <si>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</si>
  <si>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</si>
  <si>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</si>
  <si>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</si>
  <si>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</si>
  <si>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</si>
  <si>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</si>
  <si>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</si>
  <si>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</si>
  <si>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</si>
  <si>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</si>
  <si>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</si>
  <si>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</si>
  <si>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</si>
  <si>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</si>
  <si>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</si>
  <si>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</si>
  <si>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</si>
  <si>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</si>
  <si>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</si>
  <si>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</si>
  <si>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</si>
  <si>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</si>
  <si>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</si>
  <si>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</si>
  <si>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</si>
  <si>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</si>
  <si>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</si>
  <si>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</si>
  <si>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</si>
  <si>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</si>
  <si>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</si>
  <si>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</si>
  <si>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</si>
  <si>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</si>
  <si>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</si>
  <si>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</si>
  <si>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</si>
  <si>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</si>
  <si>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</si>
  <si>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</si>
  <si>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</si>
  <si>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</si>
  <si>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</si>
  <si>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</si>
  <si>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</si>
  <si>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</si>
  <si>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</si>
  <si>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</si>
  <si>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</si>
  <si>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</si>
  <si>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</si>
  <si>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</si>
  <si>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</si>
  <si>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</si>
  <si>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</si>
  <si>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</si>
  <si>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</si>
  <si>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</si>
  <si>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</si>
  <si>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</si>
  <si>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</si>
  <si>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</si>
  <si>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</si>
  <si>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</si>
  <si>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</si>
  <si>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</si>
  <si>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</si>
  <si>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</si>
  <si>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</si>
  <si>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</si>
  <si>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</si>
  <si>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</si>
  <si>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</si>
  <si>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</si>
  <si>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</si>
  <si>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</si>
  <si>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</si>
  <si>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</si>
  <si>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</si>
  <si>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</si>
  <si>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</si>
  <si>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</si>
  <si>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</si>
  <si>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</si>
  <si>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</si>
  <si>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</si>
  <si>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</si>
  <si>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</si>
  <si>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</si>
  <si>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</si>
  <si>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</si>
  <si>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</si>
  <si>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</si>
  <si>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</si>
  <si>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</si>
  <si>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</si>
  <si>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</si>
  <si>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</si>
  <si>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</si>
  <si>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</si>
  <si>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</si>
  <si>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</si>
  <si>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</si>
  <si>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</si>
  <si>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</si>
  <si>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</si>
  <si>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</si>
  <si>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</si>
  <si>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</si>
  <si>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</si>
  <si>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</si>
  <si>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</si>
  <si>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</si>
  <si>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</si>
  <si>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</si>
  <si>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</si>
  <si>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</si>
  <si>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</si>
  <si>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</si>
  <si>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</si>
  <si>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</si>
  <si>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</si>
  <si>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</si>
  <si>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</si>
  <si>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</si>
  <si>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</si>
  <si>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</si>
  <si>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</si>
  <si>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</si>
  <si>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</si>
  <si>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</si>
  <si>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</si>
  <si>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</si>
  <si>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</si>
  <si>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</si>
  <si>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</si>
  <si>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</si>
  <si>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</si>
  <si>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</si>
  <si>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</si>
  <si>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</si>
  <si>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</si>
  <si>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</si>
  <si>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</si>
  <si>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</si>
  <si>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</si>
  <si>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</si>
  <si>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</si>
  <si>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</si>
  <si>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</si>
  <si>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</si>
  <si>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</si>
  <si>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</si>
  <si>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</si>
  <si>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</si>
  <si>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</si>
  <si>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</si>
  <si>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</si>
  <si>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</si>
  <si>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</si>
  <si>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</si>
  <si>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</si>
  <si>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</si>
  <si>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</si>
  <si>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</si>
  <si>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</si>
  <si>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</si>
  <si>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</si>
  <si>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</si>
  <si>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</si>
  <si>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</si>
  <si>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</si>
  <si>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</si>
  <si>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</si>
  <si>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</si>
  <si>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</si>
  <si>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</si>
  <si>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</si>
  <si>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</si>
  <si>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</si>
  <si>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</si>
  <si>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</si>
  <si>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</si>
  <si>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</si>
  <si>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</si>
  <si>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</si>
  <si>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</si>
  <si>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</si>
  <si>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</si>
  <si>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</si>
  <si>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</si>
  <si>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</si>
  <si>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</si>
  <si>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</si>
  <si>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</si>
  <si>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</si>
  <si>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</si>
  <si>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</si>
  <si>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</si>
  <si>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</si>
  <si>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</si>
  <si>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</si>
  <si>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</si>
  <si>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</si>
  <si>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</si>
  <si>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</si>
  <si>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</si>
  <si>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</si>
  <si>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</si>
  <si>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</si>
  <si>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</si>
  <si>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</si>
  <si>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</si>
  <si>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</si>
  <si>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</si>
  <si>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</si>
  <si>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</si>
  <si>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</si>
  <si>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</si>
  <si>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</si>
  <si>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</si>
  <si>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</si>
  <si>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</si>
  <si>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</si>
  <si>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</si>
  <si>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</si>
  <si>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</si>
  <si>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</si>
  <si>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</si>
  <si>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</si>
  <si>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</si>
  <si>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</si>
  <si>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</si>
  <si>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</si>
  <si>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</si>
  <si>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</si>
  <si>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</si>
  <si>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</si>
  <si>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</si>
  <si>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</si>
  <si>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</si>
  <si>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</si>
  <si>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</si>
  <si>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</si>
  <si>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</si>
  <si>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</si>
  <si>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</si>
  <si>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</si>
  <si>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</si>
  <si>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</si>
  <si>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</si>
  <si>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</si>
  <si>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</si>
  <si>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</si>
  <si>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</si>
  <si>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</si>
  <si>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</si>
  <si>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</si>
  <si>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</si>
  <si>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</si>
  <si>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</si>
  <si>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</si>
  <si>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</si>
  <si>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</si>
  <si>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</si>
  <si>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</si>
  <si>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</si>
  <si>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</si>
  <si>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</si>
  <si>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</si>
  <si>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</si>
  <si>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</si>
  <si>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</si>
  <si>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</si>
  <si>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</si>
  <si>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</si>
  <si>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</si>
  <si>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</si>
  <si>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</si>
  <si>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</si>
  <si>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</si>
  <si>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</si>
  <si>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</si>
  <si>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</si>
  <si>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</si>
  <si>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</si>
  <si>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</si>
  <si>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</si>
  <si>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</si>
  <si>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</si>
  <si>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</si>
  <si>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</si>
  <si>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</si>
  <si>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</si>
  <si>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</si>
  <si>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</si>
  <si>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</si>
  <si>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</si>
  <si>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</si>
  <si>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</si>
  <si>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</si>
  <si>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</si>
  <si>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</si>
  <si>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</si>
  <si>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</si>
  <si>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</si>
  <si>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</si>
  <si>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</si>
  <si>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</si>
  <si>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</si>
  <si>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</si>
  <si>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</si>
  <si>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</si>
  <si>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</si>
  <si>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</si>
  <si>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</si>
  <si>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</si>
  <si>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</si>
  <si>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</si>
  <si>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</si>
  <si>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</si>
  <si>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</si>
  <si>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</si>
  <si>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</si>
  <si>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</si>
  <si>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</si>
  <si>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</si>
  <si>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</si>
  <si>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</si>
  <si>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</si>
  <si>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</si>
  <si>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</si>
  <si>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</si>
  <si>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</si>
  <si>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</si>
  <si>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</si>
  <si>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</si>
  <si>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</si>
  <si>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</si>
  <si>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</si>
  <si>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</si>
  <si>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</si>
  <si>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</si>
  <si>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</si>
  <si>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</si>
  <si>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</si>
  <si>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</si>
  <si>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</si>
  <si>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</si>
  <si>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</si>
  <si>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</si>
  <si>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</si>
  <si>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</si>
  <si>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</si>
  <si>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</si>
  <si>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</si>
  <si>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</si>
  <si>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</si>
  <si>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</si>
  <si>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</si>
  <si>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</si>
  <si>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</si>
  <si>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</si>
  <si>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</si>
  <si>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</si>
  <si>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</si>
  <si>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</si>
  <si>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</si>
  <si>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</si>
  <si>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</si>
  <si>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</si>
  <si>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</si>
  <si>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</si>
  <si>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</si>
  <si>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</si>
  <si>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</si>
  <si>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</si>
  <si>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</si>
  <si>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</si>
  <si>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</si>
  <si>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</si>
  <si>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</si>
  <si>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</si>
  <si>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</si>
  <si>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</si>
  <si>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</si>
  <si>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</si>
  <si>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</si>
  <si>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</si>
  <si>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</si>
  <si>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</si>
  <si>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</si>
  <si>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</si>
  <si>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</si>
  <si>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</si>
  <si>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</si>
  <si>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</si>
  <si>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</si>
  <si>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</si>
  <si>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</si>
  <si>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</si>
  <si>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</si>
  <si>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</si>
  <si>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</si>
  <si>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</si>
  <si>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</si>
  <si>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</si>
  <si>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</si>
  <si>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</si>
  <si>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</si>
  <si>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</si>
  <si>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</si>
  <si>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</si>
  <si>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</si>
  <si>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</si>
  <si>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</si>
  <si>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</si>
  <si>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</si>
  <si>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</si>
  <si>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</si>
  <si>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</si>
  <si>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</si>
  <si>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</si>
  <si>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</si>
  <si>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</si>
  <si>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</si>
  <si>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</si>
  <si>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</si>
  <si>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</si>
  <si>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</si>
  <si>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</si>
  <si>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</si>
  <si>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</si>
  <si>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</si>
  <si>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</si>
  <si>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</si>
  <si>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</si>
  <si>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</si>
  <si>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</si>
  <si>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</si>
  <si>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</si>
  <si>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</si>
  <si>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</si>
  <si>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</si>
  <si>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</si>
  <si>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</si>
  <si>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</si>
  <si>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</si>
  <si>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</si>
  <si>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</si>
  <si>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</si>
  <si>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</si>
  <si>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</si>
  <si>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</si>
  <si>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</si>
  <si>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</si>
  <si>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</si>
  <si>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</si>
  <si>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</si>
  <si>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</si>
  <si>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</si>
  <si>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</si>
  <si>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</si>
  <si>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</si>
  <si>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</si>
  <si>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</si>
  <si>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</si>
  <si>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</si>
  <si>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</si>
  <si>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</si>
  <si>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</si>
  <si>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</si>
  <si>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</si>
  <si>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</si>
  <si>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</si>
  <si>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</si>
  <si>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</si>
  <si>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</si>
  <si>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</si>
  <si>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</si>
  <si>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</si>
  <si>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</si>
  <si>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</si>
  <si>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</si>
  <si>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</si>
  <si>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</si>
  <si>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</si>
  <si>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</si>
  <si>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</si>
  <si>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</si>
  <si>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</si>
  <si>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</si>
  <si>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</si>
  <si>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</si>
  <si>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</si>
  <si>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</si>
  <si>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</si>
  <si>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</si>
  <si>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</si>
  <si>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</si>
  <si>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</si>
  <si>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</si>
  <si>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</si>
  <si>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</si>
  <si>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</si>
  <si>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</si>
  <si>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</si>
  <si>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</si>
  <si>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</si>
  <si>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</si>
  <si>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</si>
  <si>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</si>
  <si>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</si>
  <si>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</si>
  <si>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</si>
  <si>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</si>
  <si>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</si>
  <si>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</si>
  <si>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</si>
  <si>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</si>
  <si>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</si>
  <si>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</si>
  <si>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</si>
  <si>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</si>
  <si>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</si>
  <si>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</si>
  <si>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</si>
  <si>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</si>
  <si>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</si>
  <si>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</si>
  <si>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</si>
  <si>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</si>
  <si>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</si>
  <si>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</si>
  <si>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</si>
  <si>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</si>
  <si>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</si>
  <si>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</si>
  <si>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</si>
  <si>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</si>
  <si>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</si>
  <si>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</si>
  <si>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</si>
  <si>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</si>
  <si>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</si>
  <si>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</si>
  <si>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</si>
  <si>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</si>
  <si>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</si>
  <si>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</si>
  <si>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</si>
  <si>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</si>
  <si>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</si>
  <si>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</si>
  <si>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</si>
  <si>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</si>
  <si>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</si>
  <si>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</si>
  <si>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</si>
  <si>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</si>
  <si>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</si>
  <si>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</si>
  <si>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</si>
  <si>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</si>
  <si>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</si>
  <si>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</si>
  <si>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</si>
  <si>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</si>
  <si>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</si>
  <si>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</si>
  <si>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</si>
  <si>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</si>
  <si>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</si>
  <si>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</si>
  <si>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</si>
  <si>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</si>
  <si>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</si>
  <si>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</si>
  <si>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</si>
  <si>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</si>
  <si>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</si>
  <si>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</si>
  <si>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</si>
  <si>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</si>
  <si>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</si>
  <si>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</si>
  <si>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</si>
  <si>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</si>
  <si>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</si>
  <si>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</si>
  <si>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</si>
  <si>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</si>
  <si>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</si>
  <si>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</si>
  <si>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</si>
  <si>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</si>
  <si>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</si>
  <si>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</si>
  <si>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</si>
  <si>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</si>
  <si>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</si>
  <si>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</si>
  <si>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</si>
  <si>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</si>
  <si>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</si>
  <si>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</si>
  <si>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</si>
  <si>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</si>
  <si>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</si>
  <si>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</si>
  <si>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</si>
  <si>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</si>
  <si>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</si>
  <si>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</si>
  <si>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</si>
  <si>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</si>
  <si>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</si>
  <si>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</si>
  <si>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</si>
  <si>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</si>
  <si>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</si>
  <si>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</si>
  <si>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</si>
  <si>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</si>
  <si>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</si>
  <si>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</si>
  <si>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</si>
  <si>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</si>
  <si>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</si>
  <si>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</si>
  <si>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</si>
  <si>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</si>
  <si>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</si>
  <si>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</si>
  <si>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</si>
  <si>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</si>
  <si>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</si>
  <si>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</si>
  <si>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</si>
  <si>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</si>
  <si>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</si>
  <si>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</si>
  <si>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</si>
  <si>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</si>
  <si>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</si>
  <si>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</si>
  <si>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</si>
  <si>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</si>
  <si>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</si>
  <si>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</si>
  <si>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</si>
  <si>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</si>
  <si>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</si>
  <si>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</si>
  <si>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</si>
  <si>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</si>
  <si>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</si>
  <si>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</si>
  <si>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</si>
  <si>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</si>
  <si>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</si>
  <si>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</si>
  <si>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</si>
  <si>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</si>
  <si>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</si>
  <si>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</si>
  <si>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</si>
  <si>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</si>
  <si>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</si>
  <si>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</si>
  <si>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</si>
  <si>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</si>
  <si>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</si>
  <si>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</si>
  <si>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</si>
  <si>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</si>
  <si>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</si>
  <si>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</si>
  <si>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</si>
  <si>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</si>
  <si>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</si>
  <si>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</si>
  <si>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</si>
  <si>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</si>
  <si>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</si>
  <si>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</si>
  <si>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</si>
  <si>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</si>
  <si>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</si>
  <si>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</si>
  <si>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</si>
  <si>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</si>
  <si>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</si>
  <si>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</si>
  <si>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</si>
  <si>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</si>
  <si>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</si>
  <si>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</si>
  <si>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</si>
  <si>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</si>
  <si>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</si>
  <si>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</si>
  <si>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</si>
  <si>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</si>
  <si>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</si>
  <si>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</si>
  <si>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</si>
  <si>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</si>
  <si>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</si>
  <si>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</si>
  <si>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</si>
  <si>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</si>
  <si>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</si>
  <si>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</si>
  <si>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</si>
  <si>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</si>
  <si>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</si>
  <si>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</si>
  <si>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</si>
  <si>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</si>
  <si>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</si>
  <si>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</si>
  <si>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</si>
  <si>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</si>
  <si>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</si>
  <si>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</si>
  <si>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</si>
  <si>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</si>
  <si>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</si>
  <si>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</si>
  <si>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</si>
  <si>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</si>
  <si>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</si>
  <si>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</si>
  <si>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</si>
  <si>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</si>
  <si>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</si>
  <si>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</si>
  <si>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</si>
  <si>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</si>
  <si>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</si>
  <si>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</si>
  <si>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</si>
  <si>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</si>
  <si>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</si>
  <si>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</si>
  <si>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</si>
  <si>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</si>
  <si>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</si>
  <si>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</si>
  <si>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</si>
  <si>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</si>
  <si>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</si>
  <si>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</si>
  <si>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</si>
  <si>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</si>
  <si>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</si>
  <si>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</si>
  <si>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</si>
  <si>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</si>
  <si>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</si>
  <si>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</si>
  <si>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</si>
  <si>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</si>
  <si>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</si>
  <si>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</si>
  <si>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</si>
  <si>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</si>
  <si>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</si>
  <si>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</si>
  <si>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</si>
  <si>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</si>
  <si>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</si>
  <si>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</si>
  <si>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</si>
  <si>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</si>
  <si>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</si>
  <si>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</si>
  <si>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</si>
  <si>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</si>
  <si>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</si>
  <si>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</si>
  <si>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</si>
  <si>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</si>
  <si>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</si>
  <si>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</si>
  <si>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</si>
  <si>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</si>
  <si>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</si>
  <si>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</si>
  <si>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</si>
  <si>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</si>
  <si>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</si>
  <si>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</si>
  <si>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</si>
  <si>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</si>
  <si>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</si>
  <si>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</si>
  <si>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</si>
  <si>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</si>
  <si>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</si>
  <si>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</si>
  <si>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</si>
  <si>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</si>
  <si>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</si>
  <si>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</si>
  <si>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</si>
  <si>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</si>
  <si>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</si>
  <si>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</si>
  <si>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</si>
  <si>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</si>
  <si>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</si>
  <si>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</si>
  <si>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</si>
  <si>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</si>
  <si>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</si>
  <si>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</si>
  <si>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</si>
  <si>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</si>
  <si>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</si>
  <si>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</si>
  <si>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</si>
  <si>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</si>
  <si>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</si>
  <si>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</si>
  <si>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</si>
  <si>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</si>
  <si>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</si>
  <si>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</si>
  <si>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</si>
  <si>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</si>
  <si>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</si>
  <si>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</si>
  <si>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</si>
  <si>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</si>
  <si>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</si>
  <si>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</si>
  <si>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</si>
  <si>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</si>
  <si>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</si>
  <si>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</si>
  <si>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</si>
  <si>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</si>
  <si>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</si>
  <si>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</si>
  <si>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</si>
  <si>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</si>
  <si>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</si>
  <si>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</si>
  <si>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</si>
  <si>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</si>
  <si>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</si>
  <si>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</si>
  <si>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</si>
  <si>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</si>
  <si>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</si>
  <si>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</si>
  <si>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</si>
  <si>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</si>
  <si>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</si>
  <si>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</si>
  <si>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</si>
  <si>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</si>
  <si>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</si>
  <si>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</si>
  <si>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</si>
  <si>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</si>
  <si>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</si>
  <si>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</si>
  <si>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</si>
  <si>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</si>
  <si>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</si>
  <si>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</si>
  <si>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</si>
  <si>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</si>
  <si>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</si>
  <si>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</si>
  <si>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</si>
  <si>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</si>
  <si>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</si>
  <si>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</si>
  <si>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</si>
  <si>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</si>
  <si>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</si>
  <si>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</si>
  <si>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</si>
  <si>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</si>
  <si>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</si>
  <si>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</si>
  <si>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</si>
  <si>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</si>
  <si>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</si>
  <si>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</si>
  <si>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</si>
  <si>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</si>
  <si>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</si>
  <si>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</si>
  <si>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</si>
  <si>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</si>
  <si>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</si>
  <si>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</si>
  <si>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</si>
  <si>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</si>
  <si>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</si>
  <si>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</si>
  <si>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</si>
  <si>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</si>
  <si>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</si>
  <si>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</si>
  <si>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</si>
  <si>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</si>
  <si>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</si>
  <si>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</si>
  <si>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</si>
  <si>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</si>
  <si>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</si>
  <si>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</si>
  <si>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</si>
  <si>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</si>
  <si>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</si>
  <si>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</si>
  <si>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</si>
  <si>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</si>
  <si>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</si>
  <si>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</si>
  <si>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</si>
  <si>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</si>
  <si>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</si>
  <si>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</si>
  <si>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</si>
  <si>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</si>
  <si>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</si>
  <si>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</si>
  <si>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</si>
  <si>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</si>
  <si>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</si>
  <si>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</si>
  <si>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</si>
  <si>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</si>
  <si>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</si>
  <si>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</si>
  <si>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</si>
  <si>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</si>
  <si>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</si>
  <si>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</si>
  <si>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</si>
  <si>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</si>
  <si>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</si>
  <si>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</si>
  <si>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</si>
  <si>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</si>
  <si>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</si>
  <si>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</si>
  <si>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</si>
  <si>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</si>
  <si>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</si>
  <si>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</si>
  <si>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</si>
  <si>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</si>
  <si>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</si>
  <si>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</si>
  <si>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</si>
  <si>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</si>
  <si>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</si>
  <si>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</si>
  <si>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</si>
  <si>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</si>
  <si>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</si>
  <si>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</si>
  <si>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</si>
  <si>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</si>
  <si>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</si>
  <si>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</si>
  <si>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</si>
  <si>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</si>
  <si>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</si>
  <si>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</si>
  <si>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</si>
  <si>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</si>
  <si>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</si>
  <si>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</si>
  <si>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</si>
  <si>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</si>
  <si>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</si>
  <si>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</si>
  <si>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</si>
  <si>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</si>
  <si>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</si>
  <si>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</si>
  <si>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</si>
  <si>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</si>
  <si>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</si>
  <si>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</si>
  <si>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</si>
  <si>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</si>
  <si>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</si>
  <si>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</si>
  <si>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</si>
  <si>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</si>
  <si>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</si>
  <si>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</si>
  <si>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</si>
  <si>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</si>
  <si>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</si>
  <si>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</si>
  <si>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</si>
  <si>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</si>
  <si>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</si>
  <si>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</si>
  <si>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</si>
  <si>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</si>
  <si>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</si>
  <si>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</si>
  <si>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</si>
  <si>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</si>
  <si>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</si>
  <si>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</si>
  <si>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</si>
  <si>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</si>
  <si>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</si>
  <si>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</si>
  <si>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</si>
  <si>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</si>
  <si>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</si>
  <si>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</si>
  <si>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</si>
  <si>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</si>
  <si>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</si>
  <si>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</si>
  <si>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</si>
  <si>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</si>
  <si>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</si>
  <si>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</si>
  <si>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</si>
  <si>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</si>
  <si>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</si>
  <si>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</si>
  <si>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</si>
  <si>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</si>
  <si>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</si>
  <si>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</si>
  <si>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</si>
  <si>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</si>
  <si>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</si>
  <si>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</si>
  <si>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</si>
  <si>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</si>
  <si>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</si>
  <si>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</si>
  <si>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</si>
  <si>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</si>
  <si>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</si>
  <si>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</si>
  <si>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</si>
  <si>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</si>
  <si>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</si>
  <si>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</si>
  <si>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</si>
  <si>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</si>
  <si>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</si>
  <si>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</si>
  <si>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</si>
  <si>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</si>
  <si>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</si>
  <si>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</si>
  <si>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</si>
  <si>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</si>
  <si>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</si>
  <si>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</si>
  <si>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</si>
  <si>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</si>
  <si>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</si>
  <si>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</si>
  <si>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</si>
  <si>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</si>
  <si>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</si>
  <si>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</si>
  <si>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</si>
  <si>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</si>
  <si>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</si>
  <si>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</si>
  <si>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</si>
  <si>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</si>
  <si>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</si>
  <si>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</si>
  <si>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</si>
  <si>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</si>
  <si>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</si>
  <si>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</si>
  <si>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</si>
  <si>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</si>
  <si>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</si>
  <si>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</si>
  <si>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</si>
  <si>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</si>
  <si>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</si>
  <si>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</si>
  <si>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</si>
  <si>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</si>
  <si>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</si>
  <si>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</si>
  <si>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</si>
  <si>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</si>
  <si>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</si>
  <si>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</si>
  <si>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</si>
  <si>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</si>
  <si>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</si>
  <si>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</si>
  <si>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</si>
  <si>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</si>
  <si>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</si>
  <si>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</si>
  <si>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</si>
  <si>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</si>
  <si>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</si>
  <si>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</si>
  <si>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</si>
  <si>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</si>
  <si>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</si>
  <si>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</si>
  <si>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</si>
  <si>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</si>
  <si>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</si>
  <si>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</si>
  <si>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</si>
  <si>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</si>
  <si>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</si>
  <si>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</si>
  <si>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</si>
  <si>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</si>
  <si>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</si>
  <si>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</si>
  <si>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</si>
  <si>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</si>
  <si>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</si>
  <si>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</si>
  <si>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</si>
  <si>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</si>
  <si>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</si>
  <si>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</si>
  <si>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</si>
  <si>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</si>
  <si>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</si>
  <si>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</si>
  <si>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</si>
  <si>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</si>
  <si>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</si>
  <si>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</si>
  <si>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</si>
  <si>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</si>
  <si>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</si>
  <si>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</si>
  <si>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</si>
  <si>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</si>
  <si>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</si>
  <si>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</si>
  <si>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</si>
  <si>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</si>
  <si>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</si>
  <si>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</si>
  <si>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</si>
  <si>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</si>
  <si>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</si>
  <si>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</si>
  <si>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</si>
  <si>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</si>
  <si>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</si>
  <si>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</si>
  <si>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</si>
  <si>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</si>
  <si>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</si>
  <si>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</si>
  <si>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</si>
  <si>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</si>
  <si>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</si>
  <si>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</si>
  <si>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</si>
  <si>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</si>
  <si>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</si>
  <si>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</si>
  <si>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</si>
  <si>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</si>
  <si>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</si>
  <si>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</si>
  <si>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</si>
  <si>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</si>
  <si>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</si>
  <si>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</si>
  <si>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</si>
  <si>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</si>
  <si>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</si>
  <si>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</si>
  <si>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</si>
  <si>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</si>
  <si>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</si>
  <si>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</si>
  <si>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</si>
  <si>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</si>
  <si>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</si>
  <si>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</si>
  <si>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</si>
  <si>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</si>
  <si>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</si>
  <si>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</si>
  <si>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</si>
  <si>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</si>
  <si>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</si>
  <si>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</si>
  <si>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</si>
  <si>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</si>
  <si>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</si>
  <si>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</si>
  <si>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</si>
  <si>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</si>
  <si>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</si>
  <si>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</si>
  <si>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</si>
  <si>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</si>
  <si>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</si>
  <si>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</si>
  <si>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</si>
  <si>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</si>
  <si>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</si>
  <si>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</si>
  <si>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</si>
  <si>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</si>
  <si>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</si>
  <si>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</si>
  <si>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</si>
  <si>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</si>
  <si>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</si>
  <si>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</si>
  <si>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</si>
  <si>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</si>
  <si>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</si>
  <si>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</si>
  <si>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</si>
  <si>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</si>
  <si>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</si>
  <si>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</si>
  <si>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</si>
  <si>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</si>
  <si>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</si>
  <si>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</si>
  <si>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</si>
  <si>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</si>
  <si>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</si>
  <si>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</si>
  <si>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</si>
  <si>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</si>
  <si>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</si>
  <si>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</si>
  <si>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</si>
  <si>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</si>
  <si>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</si>
  <si>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</si>
  <si>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</si>
  <si>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</si>
  <si>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</si>
  <si>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</si>
  <si>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</si>
  <si>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</si>
  <si>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</si>
  <si>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</si>
  <si>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</si>
  <si>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</si>
  <si>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</si>
  <si>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</si>
  <si>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</si>
  <si>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</si>
  <si>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</si>
  <si>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</si>
  <si>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</si>
  <si>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</si>
  <si>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</si>
  <si>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</si>
  <si>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</si>
  <si>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</si>
  <si>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</si>
  <si>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</si>
  <si>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</si>
  <si>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</si>
  <si>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</si>
  <si>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</si>
  <si>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</si>
  <si>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</si>
  <si>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</si>
  <si>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</si>
  <si>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</si>
  <si>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</si>
  <si>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</si>
  <si>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</si>
  <si>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</si>
  <si>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</si>
  <si>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</si>
  <si>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</si>
  <si>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</si>
  <si>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</si>
  <si>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</si>
  <si>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</si>
  <si>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</si>
  <si>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</si>
  <si>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</si>
  <si>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</si>
  <si>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</si>
  <si>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</si>
  <si>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</si>
  <si>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</si>
  <si>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</si>
  <si>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</si>
  <si>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</si>
  <si>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</si>
  <si>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</si>
  <si>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</si>
  <si>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</si>
  <si>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</si>
  <si>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</si>
  <si>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</si>
  <si>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</si>
  <si>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</si>
  <si>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</si>
  <si>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</si>
  <si>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</si>
  <si>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</si>
  <si>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</si>
  <si>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</si>
  <si>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</si>
  <si>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</si>
  <si>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</si>
  <si>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</si>
  <si>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</si>
  <si>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</si>
  <si>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</si>
  <si>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</si>
  <si>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</si>
  <si>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</si>
  <si>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</si>
  <si>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</si>
  <si>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</si>
  <si>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</si>
  <si>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</si>
  <si>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</si>
  <si>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</si>
  <si>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</si>
  <si>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</si>
  <si>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</si>
  <si>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</si>
  <si>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</si>
  <si>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</si>
  <si>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</si>
  <si>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</si>
  <si>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</si>
  <si>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</si>
  <si>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</si>
  <si>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</si>
  <si>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</si>
  <si>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</si>
  <si>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</si>
  <si>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</si>
  <si>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</si>
  <si>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</si>
  <si>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</si>
  <si>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</si>
  <si>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</si>
  <si>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</si>
  <si>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</si>
  <si>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</si>
  <si>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</si>
  <si>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</si>
  <si>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</si>
  <si>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</si>
  <si>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</si>
  <si>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</si>
  <si>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</si>
  <si>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</si>
  <si>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</si>
  <si>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</si>
  <si>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</si>
  <si>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</si>
  <si>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</si>
  <si>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</si>
  <si>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</si>
  <si>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</si>
  <si>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</si>
  <si>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</si>
  <si>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</si>
  <si>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</si>
  <si>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</si>
  <si>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</si>
  <si>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</si>
  <si>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</si>
  <si>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</si>
  <si>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</si>
  <si>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</si>
  <si>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</si>
  <si>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</si>
  <si>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</si>
  <si>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</si>
  <si>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</si>
  <si>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</si>
  <si>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</si>
  <si>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</si>
  <si>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</si>
  <si>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</si>
  <si>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</si>
  <si>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</si>
  <si>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</si>
  <si>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</si>
  <si>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</si>
  <si>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</si>
  <si>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</si>
  <si>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</si>
  <si>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</si>
  <si>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</si>
  <si>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</si>
  <si>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</si>
  <si>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</si>
  <si>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</si>
  <si>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</si>
  <si>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</si>
  <si>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</si>
  <si>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</si>
  <si>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</si>
  <si>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</si>
  <si>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</si>
  <si>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</si>
  <si>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</si>
  <si>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</si>
  <si>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</si>
  <si>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</si>
  <si>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</si>
  <si>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</si>
  <si>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</si>
  <si>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</si>
  <si>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</si>
  <si>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</si>
  <si>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</si>
  <si>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</si>
  <si>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</si>
  <si>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</si>
  <si>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</si>
  <si>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</si>
  <si>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</si>
  <si>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</si>
  <si>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</si>
  <si>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</si>
  <si>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</si>
  <si>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</si>
  <si>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</si>
  <si>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</si>
  <si>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</si>
  <si>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</si>
  <si>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</si>
  <si>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</si>
  <si>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</si>
  <si>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</si>
  <si>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</si>
  <si>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</si>
  <si>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</si>
  <si>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</si>
  <si>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</si>
  <si>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</si>
  <si>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</si>
  <si>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</si>
  <si>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</si>
  <si>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</si>
  <si>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</si>
  <si>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</si>
  <si>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</si>
  <si>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</si>
  <si>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</si>
  <si>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</si>
  <si>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</si>
  <si>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</si>
  <si>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</si>
  <si>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</si>
  <si>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</si>
  <si>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</si>
  <si>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</si>
  <si>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</si>
  <si>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</si>
  <si>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</si>
  <si>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</si>
  <si>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</si>
  <si>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</si>
  <si>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</si>
  <si>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</si>
  <si>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</si>
  <si>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</si>
  <si>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</si>
  <si>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</si>
  <si>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</si>
  <si>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</si>
  <si>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</si>
  <si>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</si>
  <si>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</si>
  <si>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</si>
  <si>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</si>
  <si>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</si>
  <si>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</si>
  <si>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</si>
  <si>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</si>
  <si>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</si>
  <si>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</si>
  <si>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</si>
  <si>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</si>
  <si>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</si>
  <si>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</si>
  <si>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</si>
  <si>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</si>
  <si>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</si>
  <si>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</si>
  <si>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</si>
  <si>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</si>
  <si>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</si>
  <si>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</si>
  <si>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</si>
  <si>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</si>
  <si>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</si>
  <si>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</si>
  <si>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</si>
  <si>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</si>
  <si>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</si>
  <si>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</si>
  <si>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</si>
  <si>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</si>
  <si>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</si>
  <si>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</si>
  <si>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</si>
  <si>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</si>
  <si>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</si>
  <si>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</si>
  <si>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</si>
  <si>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</si>
  <si>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</si>
  <si>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</si>
  <si>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</si>
  <si>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</si>
  <si>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</si>
  <si>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</si>
  <si>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</si>
  <si>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</si>
  <si>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</si>
  <si>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</si>
  <si>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</si>
  <si>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</si>
  <si>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</si>
  <si>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</si>
  <si>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</si>
  <si>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</si>
  <si>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</si>
  <si>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</si>
  <si>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</si>
  <si>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</si>
  <si>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</si>
  <si>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</si>
  <si>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</si>
  <si>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</si>
  <si>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</si>
  <si>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</si>
  <si>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</si>
  <si>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</si>
  <si>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</si>
  <si>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</si>
  <si>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</si>
  <si>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</si>
  <si>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</si>
  <si>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</si>
  <si>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</si>
  <si>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</si>
  <si>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</si>
  <si>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</si>
  <si>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</si>
  <si>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</si>
  <si>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</si>
  <si>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</si>
  <si>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</si>
  <si>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</si>
  <si>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</si>
  <si>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</si>
  <si>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</si>
  <si>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</si>
  <si>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</si>
  <si>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</si>
  <si>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</si>
  <si>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</si>
  <si>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</si>
  <si>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</si>
  <si>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</si>
  <si>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</si>
  <si>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</si>
  <si>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</si>
  <si>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</si>
  <si>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</si>
  <si>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</si>
  <si>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</si>
  <si>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</si>
  <si>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</si>
  <si>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</si>
  <si>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</si>
  <si>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</si>
  <si>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</si>
  <si>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</si>
  <si>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</si>
  <si>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</si>
  <si>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</si>
  <si>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</si>
  <si>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</si>
  <si>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</si>
  <si>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</si>
  <si>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</si>
  <si>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</si>
  <si>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</si>
  <si>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</si>
  <si>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</si>
  <si>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</si>
  <si>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</si>
  <si>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</si>
  <si>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</si>
  <si>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</si>
  <si>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</si>
  <si>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</si>
  <si>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</si>
  <si>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</si>
  <si>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</si>
  <si>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</si>
  <si>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</si>
  <si>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</si>
  <si>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</si>
  <si>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</si>
  <si>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</si>
  <si>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</si>
  <si>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</si>
  <si>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</si>
  <si>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</si>
  <si>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</si>
  <si>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</si>
  <si>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</si>
  <si>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</si>
  <si>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</si>
  <si>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</si>
  <si>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</si>
  <si>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</si>
  <si>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</si>
  <si>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</si>
  <si>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</si>
  <si>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</si>
  <si>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</si>
  <si>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</si>
  <si>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</si>
  <si>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</si>
  <si>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</si>
  <si>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</si>
  <si>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</si>
  <si>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</si>
  <si>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</si>
  <si>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</si>
  <si>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</si>
  <si>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</si>
  <si>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</si>
  <si>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</si>
  <si>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</si>
  <si>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</si>
  <si>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</si>
  <si>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</si>
  <si>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</si>
  <si>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</si>
  <si>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</si>
  <si>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</si>
  <si>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</si>
  <si>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</si>
  <si>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</si>
  <si>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</si>
  <si>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</si>
  <si>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</si>
  <si>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</si>
  <si>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</si>
  <si>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</si>
  <si>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</si>
  <si>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</si>
  <si>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</si>
  <si>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</si>
  <si>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</si>
  <si>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</si>
  <si>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</si>
  <si>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</si>
  <si>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</si>
  <si>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</si>
  <si>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</si>
  <si>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</si>
  <si>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</si>
  <si>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</si>
  <si>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</si>
  <si>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</si>
  <si>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</si>
  <si>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</si>
  <si>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</si>
  <si>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</si>
  <si>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</si>
  <si>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</si>
  <si>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</si>
  <si>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</si>
  <si>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</si>
  <si>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</si>
  <si>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</si>
  <si>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</si>
  <si>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</si>
  <si>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</si>
  <si>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</si>
  <si>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</si>
  <si>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</si>
  <si>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</si>
  <si>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</si>
  <si>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</si>
  <si>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</si>
  <si>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</si>
  <si>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</si>
  <si>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</si>
  <si>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</si>
  <si>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</si>
  <si>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</si>
  <si>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</si>
  <si>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</si>
  <si>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</si>
  <si>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</si>
  <si>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</si>
  <si>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</si>
  <si>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</si>
  <si>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</si>
  <si>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</si>
  <si>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</si>
  <si>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</si>
  <si>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</si>
  <si>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</si>
  <si>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</si>
  <si>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</si>
  <si>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</si>
  <si>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</si>
  <si>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</si>
  <si>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</si>
  <si>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</si>
  <si>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</si>
  <si>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</si>
  <si>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</si>
  <si>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</si>
  <si>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</si>
  <si>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</si>
  <si>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</si>
  <si>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</si>
  <si>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</si>
  <si>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</si>
  <si>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</si>
  <si>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</si>
  <si>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</si>
  <si>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</si>
  <si>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</si>
  <si>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</si>
  <si>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</si>
  <si>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</si>
  <si>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</si>
  <si>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</si>
  <si>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</si>
  <si>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</si>
  <si>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</si>
  <si>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</si>
  <si>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</si>
  <si>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</si>
  <si>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</si>
  <si>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</si>
  <si>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</si>
  <si>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</si>
  <si>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</si>
  <si>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</si>
  <si>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</si>
  <si>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</si>
  <si>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</si>
  <si>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</si>
  <si>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</si>
  <si>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</si>
  <si>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</si>
  <si>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</si>
  <si>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</si>
  <si>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</si>
  <si>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</si>
  <si>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</si>
  <si>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</si>
  <si>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</si>
  <si>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</si>
  <si>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</si>
  <si>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</si>
  <si>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</si>
  <si>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</si>
  <si>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</si>
  <si>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</si>
  <si>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</si>
  <si>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</si>
  <si>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</si>
  <si>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</si>
  <si>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</si>
  <si>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</si>
  <si>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</si>
  <si>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</si>
  <si>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</si>
  <si>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</si>
  <si>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</si>
  <si>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</si>
  <si>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</si>
  <si>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</si>
  <si>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</si>
  <si>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</si>
  <si>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</si>
  <si>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</si>
  <si>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</si>
  <si>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</si>
  <si>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</si>
  <si>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</si>
  <si>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</si>
  <si>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</si>
  <si>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</si>
  <si>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</si>
  <si>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</si>
  <si>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</si>
  <si>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</si>
  <si>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</si>
  <si>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</si>
  <si>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</si>
  <si>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</si>
  <si>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</si>
  <si>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</si>
  <si>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</si>
  <si>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</si>
  <si>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</si>
  <si>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</si>
  <si>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</si>
  <si>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</si>
  <si>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</si>
  <si>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</si>
  <si>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</si>
  <si>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</si>
  <si>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</si>
  <si>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</si>
  <si>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</si>
  <si>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</si>
  <si>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</si>
  <si>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</si>
  <si>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</si>
  <si>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</si>
  <si>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</si>
  <si>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</si>
  <si>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</si>
  <si>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</si>
  <si>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</si>
  <si>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</si>
  <si>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</si>
  <si>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</si>
  <si>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</si>
  <si>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</si>
  <si>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</si>
  <si>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</si>
  <si>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</si>
  <si>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</si>
  <si>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</si>
  <si>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</si>
  <si>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</si>
  <si>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</si>
  <si>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</si>
  <si>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</si>
  <si>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</si>
  <si>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</si>
  <si>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</si>
  <si>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</si>
  <si>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</si>
  <si>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</si>
  <si>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</si>
  <si>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</si>
  <si>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</si>
  <si>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</si>
  <si>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</si>
  <si>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</si>
  <si>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</si>
  <si>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</si>
  <si>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</si>
  <si>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</si>
  <si>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</si>
  <si>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</si>
  <si>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</si>
  <si>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</si>
  <si>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</si>
  <si>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</si>
  <si>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</si>
  <si>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</si>
  <si>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</si>
  <si>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</si>
  <si>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</si>
  <si>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</si>
  <si>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</si>
  <si>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</si>
  <si>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</si>
  <si>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</si>
  <si>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</si>
  <si>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</si>
  <si>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</si>
  <si>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</si>
  <si>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</si>
  <si>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</si>
  <si>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</si>
  <si>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</si>
  <si>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</si>
  <si>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</si>
  <si>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</si>
  <si>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</si>
  <si>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</si>
  <si>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</si>
  <si>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</si>
  <si>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</si>
  <si>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</si>
  <si>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</si>
  <si>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</si>
  <si>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</si>
  <si>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</si>
  <si>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</si>
  <si>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</si>
  <si>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</si>
  <si>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</si>
  <si>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</si>
  <si>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</si>
  <si>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</si>
  <si>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</si>
  <si>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</si>
  <si>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</si>
  <si>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</si>
  <si>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</si>
  <si>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</si>
  <si>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</si>
  <si>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</si>
  <si>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</si>
  <si>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</si>
  <si>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</si>
  <si>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</si>
  <si>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</si>
  <si>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</si>
  <si>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</si>
  <si>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</si>
  <si>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</si>
  <si>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</si>
  <si>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</si>
  <si>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</si>
  <si>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</si>
  <si>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</si>
  <si>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</si>
  <si>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</si>
  <si>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</si>
  <si>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</si>
  <si>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</si>
  <si>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</si>
  <si>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</si>
  <si>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</si>
  <si>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</si>
  <si>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</si>
  <si>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</si>
  <si>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</si>
  <si>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</si>
  <si>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</si>
  <si>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</si>
  <si>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</si>
  <si>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</si>
  <si>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</si>
  <si>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</si>
  <si>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</si>
  <si>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</si>
  <si>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</si>
  <si>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</si>
  <si>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</si>
  <si>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</si>
  <si>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</si>
  <si>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</si>
  <si>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</si>
  <si>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</si>
  <si>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</si>
  <si>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</si>
  <si>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</si>
  <si>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</si>
  <si>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</si>
  <si>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</si>
  <si>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</si>
  <si>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</si>
  <si>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</si>
  <si>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</si>
  <si>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</si>
  <si>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</si>
  <si>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</si>
  <si>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</si>
  <si>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</si>
  <si>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</si>
  <si>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</si>
  <si>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</si>
  <si>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</si>
  <si>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</si>
  <si>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</si>
  <si>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</si>
  <si>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</si>
  <si>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</si>
  <si>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</si>
  <si>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</si>
  <si>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</si>
  <si>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</si>
  <si>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</si>
  <si>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</si>
  <si>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</si>
  <si>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</si>
  <si>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</si>
  <si>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</si>
  <si>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</si>
  <si>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</si>
  <si>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</si>
  <si>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</si>
  <si>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</si>
  <si>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</si>
  <si>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</si>
  <si>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</si>
  <si>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</si>
  <si>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</si>
  <si>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</si>
  <si>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</si>
  <si>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</si>
  <si>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</si>
  <si>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</si>
  <si>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</si>
  <si>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</si>
  <si>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</si>
  <si>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</si>
  <si>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</si>
  <si>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</si>
  <si>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</si>
  <si>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</si>
  <si>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</si>
  <si>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</si>
  <si>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</si>
  <si>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</si>
  <si>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</si>
  <si>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</si>
  <si>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</si>
  <si>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</si>
  <si>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</si>
  <si>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</si>
  <si>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</si>
  <si>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</si>
  <si>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</si>
  <si>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</si>
  <si>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</si>
  <si>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</si>
  <si>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</si>
  <si>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</si>
  <si>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</si>
  <si>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</si>
  <si>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</si>
  <si>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</si>
  <si>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</si>
  <si>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</si>
  <si>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</si>
  <si>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</si>
  <si>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</si>
  <si>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</si>
  <si>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</si>
  <si>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</si>
  <si>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</si>
  <si>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</si>
  <si>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</si>
  <si>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</si>
  <si>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</si>
  <si>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</si>
  <si>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</si>
  <si>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</si>
  <si>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</si>
  <si>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</si>
  <si>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</si>
  <si>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</si>
  <si>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</si>
  <si>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</si>
  <si>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</si>
  <si>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</si>
  <si>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</si>
  <si>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</si>
  <si>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</si>
  <si>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</si>
  <si>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</si>
  <si>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</si>
  <si>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</si>
  <si>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</si>
  <si>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</si>
  <si>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</si>
  <si>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</si>
  <si>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</si>
  <si>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</si>
  <si>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</si>
  <si>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</si>
  <si>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</si>
  <si>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</si>
  <si>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</si>
  <si>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</si>
  <si>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</si>
  <si>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</si>
  <si>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</si>
  <si>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</si>
  <si>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</si>
  <si>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</si>
  <si>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</si>
  <si>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</si>
  <si>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</si>
  <si>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</si>
  <si>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</si>
  <si>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</si>
  <si>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</si>
  <si>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</si>
  <si>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</si>
  <si>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</si>
  <si>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</si>
  <si>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</si>
  <si>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</si>
  <si>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</si>
  <si>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</si>
  <si>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</si>
  <si>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</si>
  <si>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</si>
  <si>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</si>
  <si>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</si>
  <si>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</si>
  <si>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</si>
  <si>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</si>
  <si>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</si>
  <si>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</si>
  <si>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</si>
  <si>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</si>
  <si>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</si>
  <si>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</si>
  <si>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</si>
  <si>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</si>
  <si>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</si>
  <si>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</si>
  <si>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</si>
  <si>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</si>
  <si>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</si>
  <si>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</si>
  <si>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</si>
  <si>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</si>
  <si>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</si>
  <si>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</si>
  <si>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</si>
  <si>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</si>
  <si>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</si>
  <si>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</si>
  <si>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</si>
  <si>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</si>
  <si>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</si>
  <si>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</si>
  <si>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</si>
  <si>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</si>
  <si>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</si>
  <si>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</si>
  <si>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</si>
  <si>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</si>
  <si>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</si>
  <si>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</si>
  <si>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</si>
  <si>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</si>
  <si>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</si>
  <si>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</si>
  <si>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</si>
  <si>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</si>
  <si>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</si>
  <si>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</si>
  <si>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</si>
  <si>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</si>
  <si>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</si>
  <si>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</si>
  <si>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</si>
  <si>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</si>
  <si>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</si>
  <si>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</si>
  <si>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</si>
  <si>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</si>
  <si>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</si>
  <si>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</si>
  <si>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</si>
  <si>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</si>
  <si>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</si>
  <si>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</si>
  <si>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</si>
  <si>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</si>
  <si>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</si>
  <si>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</si>
  <si>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</si>
  <si>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</si>
  <si>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</si>
  <si>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</si>
  <si>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</si>
  <si>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</si>
  <si>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</si>
  <si>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</si>
  <si>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</si>
  <si>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</si>
  <si>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</si>
  <si>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</si>
  <si>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</si>
  <si>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</si>
  <si>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</si>
  <si>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</si>
  <si>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</si>
  <si>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</si>
  <si>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</si>
  <si>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</si>
  <si>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</si>
  <si>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</si>
  <si>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</si>
  <si>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</si>
  <si>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</si>
  <si>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</si>
  <si>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</si>
  <si>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</si>
  <si>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</si>
  <si>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</si>
  <si>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</si>
  <si>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</si>
  <si>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</si>
  <si>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</si>
  <si>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</si>
  <si>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</si>
  <si>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</si>
  <si>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</si>
  <si>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</si>
  <si>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</si>
  <si>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</si>
  <si>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</si>
  <si>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</si>
  <si>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</si>
  <si>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</si>
  <si>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</si>
  <si>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</si>
  <si>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</si>
  <si>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</si>
  <si>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</si>
  <si>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</si>
  <si>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</si>
  <si>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</si>
  <si>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</si>
  <si>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</si>
  <si>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</si>
  <si>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</si>
  <si>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</si>
  <si>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</si>
  <si>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</si>
  <si>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</si>
  <si>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</si>
  <si>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</si>
  <si>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</si>
  <si>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</si>
  <si>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</si>
  <si>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</si>
  <si>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</si>
  <si>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</si>
  <si>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</si>
  <si>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</si>
  <si>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</si>
  <si>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</si>
  <si>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</si>
  <si>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</si>
  <si>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</si>
  <si>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</si>
  <si>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</si>
  <si>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</si>
  <si>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</si>
  <si>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</si>
  <si>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</si>
  <si>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</si>
  <si>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</si>
  <si>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</si>
  <si>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</si>
  <si>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</si>
  <si>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</si>
  <si>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</si>
  <si>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</si>
  <si>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</si>
  <si>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</si>
  <si>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</si>
  <si>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</si>
  <si>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</si>
  <si>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</si>
  <si>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</si>
  <si>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</si>
  <si>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</si>
  <si>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</si>
  <si>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</si>
  <si>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</si>
  <si>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</si>
  <si>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</si>
  <si>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</si>
  <si>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</si>
  <si>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</si>
  <si>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</si>
  <si>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</si>
  <si>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</si>
  <si>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</si>
  <si>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</si>
  <si>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</si>
  <si>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</si>
  <si>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</si>
  <si>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</si>
  <si>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</si>
  <si>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</si>
  <si>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</si>
  <si>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</si>
  <si>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</si>
  <si>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</si>
  <si>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</si>
  <si>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</si>
  <si>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</si>
  <si>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</si>
  <si>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</si>
  <si>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</si>
  <si>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</si>
  <si>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</si>
  <si>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</si>
  <si>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</si>
  <si>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</si>
  <si>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</si>
  <si>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</si>
  <si>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</si>
  <si>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</si>
  <si>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</si>
  <si>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</si>
  <si>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</si>
  <si>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</si>
  <si>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</si>
  <si>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</si>
  <si>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</si>
  <si>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</si>
  <si>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</si>
  <si>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</si>
  <si>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</si>
  <si>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</si>
  <si>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</si>
  <si>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</si>
  <si>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</si>
  <si>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</si>
  <si>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</si>
  <si>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</si>
  <si>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</si>
  <si>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</si>
  <si>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</si>
  <si>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</si>
  <si>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</si>
  <si>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</si>
  <si>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</si>
  <si>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</si>
  <si>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</si>
  <si>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</si>
  <si>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</si>
  <si>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</si>
  <si>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</si>
  <si>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</si>
  <si>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</si>
  <si>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</si>
  <si>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</si>
  <si>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</si>
  <si>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</si>
  <si>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</si>
  <si>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</si>
  <si>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</si>
  <si>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</si>
  <si>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</si>
  <si>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</si>
  <si>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</si>
  <si>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</si>
  <si>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</si>
  <si>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</si>
  <si>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</si>
  <si>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</si>
  <si>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</si>
  <si>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</si>
  <si>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</si>
  <si>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</si>
  <si>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</si>
  <si>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</si>
  <si>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</si>
  <si>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</si>
  <si>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</si>
  <si>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</si>
  <si>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</si>
  <si>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</si>
  <si>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</si>
  <si>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</si>
  <si>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</si>
  <si>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</si>
  <si>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</si>
  <si>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</si>
  <si>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</si>
  <si>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</si>
  <si>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</si>
  <si>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</si>
  <si>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</si>
  <si>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</si>
  <si>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</si>
  <si>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</si>
  <si>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</si>
  <si>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</si>
  <si>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</si>
  <si>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</si>
  <si>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</si>
  <si>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</si>
  <si>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</si>
  <si>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</si>
  <si>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</si>
  <si>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</si>
  <si>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</si>
  <si>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</si>
  <si>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</si>
  <si>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</si>
  <si>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</si>
  <si>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</si>
  <si>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</si>
  <si>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</si>
  <si>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</si>
  <si>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</si>
  <si>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</si>
  <si>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</si>
  <si>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</si>
  <si>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</si>
  <si>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</si>
  <si>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</si>
  <si>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</si>
  <si>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</si>
  <si>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</si>
  <si>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</si>
  <si>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</si>
  <si>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</si>
  <si>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</si>
  <si>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</si>
  <si>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</si>
  <si>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</si>
  <si>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</si>
  <si>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</si>
  <si>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</si>
  <si>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</si>
  <si>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</si>
  <si>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</si>
  <si>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</si>
  <si>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</si>
  <si>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</si>
  <si>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</si>
  <si>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</si>
  <si>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</si>
  <si>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</si>
  <si>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</si>
  <si>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</si>
  <si>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</si>
  <si>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</si>
  <si>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</si>
  <si>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</si>
  <si>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</si>
  <si>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</si>
  <si>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</si>
  <si>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</si>
  <si>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</si>
  <si>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</si>
  <si>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</si>
  <si>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</si>
  <si>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</si>
  <si>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</si>
  <si>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</si>
  <si>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</si>
  <si>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</si>
  <si>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</si>
  <si>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</si>
  <si>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</si>
  <si>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</si>
  <si>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</si>
  <si>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</si>
  <si>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</si>
  <si>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</si>
  <si>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</si>
  <si>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</si>
  <si>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</si>
  <si>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</si>
  <si>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</si>
  <si>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</si>
  <si>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</si>
  <si>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</si>
  <si>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</si>
  <si>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</si>
  <si>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</si>
  <si>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</si>
  <si>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</si>
  <si>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</si>
  <si>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</si>
  <si>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</si>
  <si>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</si>
  <si>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</si>
  <si>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</si>
  <si>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</si>
  <si>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</si>
  <si>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</si>
  <si>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</si>
  <si>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</si>
  <si>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</si>
  <si>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</si>
  <si>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</si>
  <si>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</si>
  <si>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</si>
  <si>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</si>
  <si>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</si>
  <si>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</si>
  <si>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</si>
  <si>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</si>
  <si>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</si>
  <si>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</si>
  <si>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</si>
  <si>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</si>
  <si>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</si>
  <si>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</si>
  <si>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</si>
  <si>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</si>
  <si>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</si>
  <si>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</si>
  <si>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</si>
  <si>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</si>
  <si>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</si>
  <si>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</si>
  <si>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</si>
  <si>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</si>
  <si>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</si>
  <si>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</si>
  <si>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</si>
  <si>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</si>
  <si>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</si>
  <si>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</si>
  <si>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</si>
  <si>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</si>
  <si>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</si>
  <si>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</si>
  <si>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</si>
  <si>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</si>
  <si>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</si>
  <si>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</si>
  <si>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</si>
  <si>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</si>
  <si>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</si>
  <si>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</si>
  <si>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</si>
  <si>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</si>
  <si>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</si>
  <si>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</si>
  <si>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</si>
  <si>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</si>
  <si>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</si>
  <si>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</si>
  <si>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</si>
  <si>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</si>
  <si>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</si>
  <si>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</si>
  <si>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</si>
  <si>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</si>
  <si>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</si>
  <si>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</si>
  <si>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</si>
  <si>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</si>
  <si>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</si>
  <si>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</si>
  <si>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</si>
  <si>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</si>
  <si>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</si>
  <si>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</si>
  <si>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</si>
  <si>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</si>
  <si>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</si>
  <si>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</si>
  <si>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</si>
  <si>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</si>
  <si>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</si>
  <si>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</si>
  <si>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</si>
  <si>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</si>
  <si>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</si>
  <si>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</si>
  <si>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</si>
  <si>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</si>
  <si>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</si>
  <si>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</si>
  <si>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</si>
  <si>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</si>
  <si>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</si>
  <si>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</si>
  <si>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</si>
  <si>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</si>
  <si>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</si>
  <si>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</si>
  <si>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</si>
  <si>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</si>
  <si>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</si>
  <si>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</si>
  <si>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</si>
  <si>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</si>
  <si>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</si>
  <si>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</si>
  <si>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</si>
  <si>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</si>
  <si>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</si>
  <si>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</si>
  <si>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</si>
  <si>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</si>
  <si>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</si>
  <si>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</si>
  <si>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</si>
  <si>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</si>
  <si>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</si>
  <si>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</si>
  <si>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</si>
  <si>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</si>
  <si>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</si>
  <si>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</si>
  <si>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</si>
  <si>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</si>
  <si>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</si>
  <si>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</si>
  <si>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</si>
  <si>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</si>
  <si>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</si>
  <si>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</si>
  <si>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</si>
  <si>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</si>
  <si>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</si>
  <si>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</si>
  <si>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</si>
  <si>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</si>
  <si>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</si>
  <si>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</si>
  <si>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</si>
  <si>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</si>
  <si>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</si>
  <si>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</si>
  <si>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</si>
  <si>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</si>
  <si>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</si>
  <si>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</si>
  <si>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</si>
  <si>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</si>
  <si>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</si>
  <si>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</si>
  <si>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</si>
  <si>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</si>
  <si>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</si>
  <si>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</si>
  <si>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</si>
  <si>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</si>
  <si>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</si>
  <si>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</si>
  <si>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</si>
  <si>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</si>
  <si>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</si>
  <si>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</si>
  <si>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</si>
  <si>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</si>
  <si>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</si>
  <si>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</si>
  <si>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</si>
  <si>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</si>
  <si>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</si>
  <si>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</si>
  <si>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</si>
  <si>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</si>
  <si>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</si>
  <si>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</si>
  <si>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</si>
  <si>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</si>
  <si>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</si>
  <si>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</si>
  <si>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</si>
  <si>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</si>
  <si>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</si>
  <si>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</si>
  <si>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</si>
  <si>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</si>
  <si>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</si>
  <si>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</si>
  <si>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</si>
  <si>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</si>
  <si>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</si>
  <si>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</si>
  <si>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</si>
  <si>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</si>
  <si>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</si>
  <si>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</si>
  <si>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</si>
  <si>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</si>
  <si>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</si>
  <si>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</si>
  <si>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</si>
  <si>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</si>
  <si>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</si>
  <si>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</si>
  <si>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</si>
  <si>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</si>
  <si>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</si>
  <si>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</si>
  <si>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</si>
  <si>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</si>
  <si>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</si>
  <si>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</si>
  <si>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</si>
  <si>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</si>
  <si>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</si>
  <si>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</si>
  <si>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</si>
  <si>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</si>
  <si>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</si>
  <si>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</si>
  <si>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</si>
  <si>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</si>
  <si>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</si>
  <si>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</si>
  <si>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</si>
  <si>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</si>
  <si>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</si>
  <si>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</si>
  <si>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</si>
  <si>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</si>
  <si>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</si>
  <si>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</si>
  <si>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</si>
  <si>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</si>
  <si>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</si>
  <si>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</si>
  <si>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</si>
  <si>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</si>
  <si>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</si>
  <si>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</si>
  <si>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</si>
  <si>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</si>
  <si>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</si>
  <si>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</si>
  <si>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</si>
  <si>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</si>
  <si>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</si>
  <si>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</si>
  <si>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</si>
  <si>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</si>
  <si>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</si>
  <si>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</si>
  <si>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</si>
  <si>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</si>
  <si>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</si>
  <si>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</si>
  <si>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</si>
  <si>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</si>
  <si>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</si>
  <si>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</si>
  <si>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</si>
  <si>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</si>
  <si>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</si>
  <si>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</si>
  <si>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</si>
  <si>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</si>
  <si>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</si>
  <si>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</si>
  <si>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</si>
  <si>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</si>
  <si>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</si>
  <si>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</si>
  <si>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</si>
  <si>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</si>
  <si>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</si>
  <si>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</si>
  <si>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</si>
  <si>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</si>
  <si>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</si>
  <si>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</si>
  <si>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</si>
  <si>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</si>
  <si>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</si>
  <si>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</si>
  <si>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</si>
  <si>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</si>
  <si>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</si>
  <si>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</si>
  <si>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</si>
  <si>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</si>
  <si>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</si>
  <si>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</si>
  <si>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</si>
  <si>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</si>
  <si>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</si>
  <si>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</si>
  <si>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</si>
  <si>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</si>
  <si>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</si>
  <si>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</si>
  <si>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</si>
  <si>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</si>
  <si>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</si>
  <si>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</si>
  <si>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</si>
  <si>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</si>
  <si>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</si>
  <si>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</si>
  <si>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</si>
  <si>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</si>
  <si>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</si>
  <si>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</si>
  <si>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</si>
  <si>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</si>
  <si>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</si>
  <si>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</si>
  <si>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</si>
  <si>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</si>
  <si>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</si>
  <si>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</si>
  <si>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</si>
  <si>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</si>
  <si>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</si>
  <si>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</si>
  <si>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</si>
  <si>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</si>
  <si>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</si>
  <si>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</si>
  <si>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</si>
  <si>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</si>
  <si>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</si>
  <si>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</si>
  <si>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</si>
  <si>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</si>
  <si>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</si>
  <si>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</si>
  <si>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</si>
  <si>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</si>
  <si>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</si>
  <si>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</si>
  <si>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</si>
  <si>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</si>
  <si>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</si>
  <si>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</si>
  <si>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</si>
  <si>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</si>
  <si>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</si>
  <si>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</si>
  <si>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</si>
  <si>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</si>
  <si>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</si>
  <si>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</si>
  <si>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</si>
  <si>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</si>
  <si>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</si>
  <si>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</si>
  <si>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</si>
  <si>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</si>
  <si>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</si>
  <si>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</si>
  <si>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</si>
  <si>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</si>
  <si>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</si>
  <si>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</si>
  <si>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</si>
  <si>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</si>
  <si>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</si>
  <si>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</si>
  <si>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</si>
  <si>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</si>
  <si>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</si>
  <si>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</si>
  <si>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</si>
  <si>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</si>
  <si>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</si>
  <si>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</si>
  <si>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</si>
  <si>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</si>
  <si>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</si>
  <si>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</si>
  <si>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</si>
  <si>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</si>
  <si>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</si>
  <si>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</si>
  <si>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</si>
  <si>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</si>
  <si>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</si>
  <si>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</si>
  <si>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</si>
  <si>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</si>
  <si>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</si>
  <si>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</si>
  <si>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</si>
  <si>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</si>
  <si>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</si>
  <si>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</si>
  <si>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</si>
  <si>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</si>
  <si>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</si>
  <si>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</si>
  <si>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</si>
  <si>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</si>
  <si>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</si>
  <si>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</si>
  <si>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</si>
  <si>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</si>
  <si>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</si>
  <si>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</si>
  <si>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</si>
  <si>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</si>
  <si>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</si>
  <si>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</si>
  <si>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</si>
  <si>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</si>
  <si>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</si>
  <si>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</si>
  <si>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</si>
  <si>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</si>
  <si>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</si>
  <si>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</si>
  <si>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</si>
  <si>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</si>
  <si>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</si>
  <si>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</si>
  <si>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</si>
  <si>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</si>
  <si>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</si>
  <si>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</si>
  <si>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</si>
  <si>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</si>
  <si>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</si>
  <si>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</si>
  <si>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</si>
  <si>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</si>
  <si>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</si>
  <si>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</si>
  <si>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</si>
  <si>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</si>
  <si>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</si>
  <si>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</si>
  <si>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</si>
  <si>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</si>
  <si>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</si>
  <si>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</si>
  <si>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</si>
  <si>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</si>
  <si>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</si>
  <si>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</si>
  <si>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</si>
  <si>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</si>
  <si>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</si>
  <si>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</si>
  <si>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</si>
  <si>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</si>
  <si>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</si>
  <si>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</si>
  <si>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</si>
  <si>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</si>
  <si>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</si>
  <si>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</si>
  <si>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</si>
  <si>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</si>
  <si>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</si>
  <si>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</si>
  <si>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</si>
  <si>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</si>
  <si>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</si>
  <si>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</si>
  <si>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</si>
  <si>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</si>
  <si>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</si>
  <si>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</si>
  <si>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</si>
  <si>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</si>
  <si>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</si>
  <si>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</si>
  <si>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</si>
  <si>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</si>
  <si>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</si>
  <si>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</si>
  <si>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</si>
  <si>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</si>
  <si>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</si>
  <si>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</si>
  <si>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</si>
  <si>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</si>
  <si>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</si>
  <si>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</si>
  <si>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</si>
  <si>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</si>
  <si>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</si>
  <si>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</si>
  <si>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</si>
  <si>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</si>
  <si>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</si>
  <si>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</si>
  <si>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</si>
  <si>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</si>
  <si>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</si>
  <si>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</si>
  <si>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</si>
  <si>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</si>
  <si>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</si>
  <si>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</si>
  <si>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</si>
  <si>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</si>
  <si>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</si>
  <si>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</si>
  <si>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</si>
  <si>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</si>
  <si>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</si>
  <si>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</si>
  <si>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</si>
  <si>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</si>
  <si>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</si>
  <si>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</si>
  <si>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</si>
  <si>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</si>
  <si>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</si>
  <si>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</si>
  <si>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</si>
  <si>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</si>
  <si>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</si>
  <si>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</si>
  <si>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</si>
  <si>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</si>
  <si>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</si>
  <si>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</si>
  <si>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</si>
  <si>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</si>
  <si>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</si>
  <si>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</si>
  <si>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</si>
  <si>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</si>
  <si>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</si>
  <si>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</si>
  <si>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</si>
  <si>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</si>
  <si>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</si>
  <si>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</si>
  <si>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</si>
  <si>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</si>
  <si>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</si>
  <si>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</si>
  <si>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</si>
  <si>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</si>
  <si>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</si>
  <si>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</si>
  <si>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</si>
  <si>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</si>
  <si>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</si>
  <si>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</si>
  <si>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</si>
  <si>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</si>
  <si>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</si>
  <si>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</si>
  <si>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</si>
  <si>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</si>
  <si>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</si>
  <si>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</si>
  <si>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</si>
  <si>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</si>
  <si>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</si>
  <si>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</si>
  <si>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</si>
  <si>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</si>
  <si>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</si>
  <si>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</si>
  <si>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</si>
  <si>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</si>
  <si>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</si>
  <si>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</si>
  <si>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</si>
  <si>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</si>
  <si>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</si>
  <si>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</si>
  <si>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</si>
  <si>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</si>
  <si>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</si>
  <si>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</si>
  <si>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</si>
  <si>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</si>
  <si>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</si>
  <si>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</si>
  <si>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</si>
  <si>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</si>
  <si>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</si>
  <si>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</si>
  <si>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</si>
  <si>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</si>
  <si>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</si>
  <si>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</si>
  <si>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</si>
  <si>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</si>
  <si>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</si>
  <si>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</si>
  <si>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</si>
  <si>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</si>
  <si>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</si>
  <si>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</si>
  <si>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</si>
  <si>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</si>
  <si>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</si>
  <si>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</si>
  <si>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</si>
  <si>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</si>
  <si>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</si>
  <si>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</si>
  <si>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</si>
  <si>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</si>
  <si>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</si>
  <si>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</si>
  <si>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</si>
  <si>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</si>
  <si>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</si>
  <si>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</si>
  <si>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</si>
  <si>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</si>
  <si>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</si>
  <si>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</si>
  <si>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</si>
  <si>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</si>
  <si>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</si>
  <si>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</si>
  <si>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</si>
  <si>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</si>
  <si>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</si>
  <si>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</si>
  <si>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</si>
  <si>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</si>
  <si>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</si>
  <si>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</si>
  <si>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</si>
  <si>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</si>
  <si>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</si>
  <si>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</si>
  <si>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</si>
  <si>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</si>
  <si>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</si>
  <si>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</si>
  <si>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</si>
  <si>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</si>
  <si>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</si>
  <si>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</si>
  <si>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</si>
  <si>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</si>
  <si>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</si>
  <si>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</si>
  <si>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</si>
  <si>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</si>
  <si>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</si>
  <si>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</si>
  <si>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</si>
  <si>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</si>
  <si>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</si>
  <si>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</si>
  <si>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</si>
  <si>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</si>
  <si>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</si>
  <si>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</si>
  <si>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</si>
  <si>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</si>
  <si>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</si>
  <si>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</si>
  <si>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</si>
  <si>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</si>
  <si>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</si>
  <si>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</si>
  <si>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</si>
  <si>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</si>
  <si>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</si>
  <si>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</si>
  <si>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</si>
  <si>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</si>
  <si>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</si>
  <si>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</si>
  <si>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</si>
  <si>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</si>
  <si>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</si>
  <si>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</si>
  <si>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</si>
  <si>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</si>
  <si>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</si>
  <si>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</si>
  <si>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</si>
  <si>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</si>
  <si>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</si>
  <si>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</si>
  <si>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</si>
  <si>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</si>
  <si>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</si>
  <si>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</si>
  <si>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</si>
  <si>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</si>
  <si>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</si>
  <si>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</si>
  <si>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</si>
  <si>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</si>
  <si>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</si>
  <si>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</si>
  <si>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</si>
  <si>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</si>
  <si>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</si>
  <si>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</si>
  <si>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</si>
  <si>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</si>
  <si>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</si>
  <si>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</si>
  <si>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</si>
  <si>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</si>
  <si>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</si>
  <si>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</si>
  <si>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</si>
  <si>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</si>
  <si>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</si>
  <si>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</si>
  <si>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</si>
  <si>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</si>
  <si>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</si>
  <si>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</si>
  <si>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</si>
  <si>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</si>
  <si>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</si>
  <si>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</si>
  <si>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</si>
  <si>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</si>
  <si>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</si>
  <si>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</si>
  <si>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</si>
  <si>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</si>
  <si>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</si>
  <si>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</si>
  <si>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</si>
  <si>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</si>
  <si>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</si>
  <si>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</si>
  <si>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</si>
  <si>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</si>
  <si>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</si>
  <si>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</si>
  <si>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</si>
  <si>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</si>
  <si>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</si>
  <si>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</si>
  <si>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</si>
  <si>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</si>
  <si>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</si>
  <si>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</si>
  <si>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</si>
  <si>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</si>
  <si>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</si>
  <si>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</si>
  <si>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</si>
  <si>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</si>
  <si>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</si>
  <si>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</si>
  <si>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</si>
  <si>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</si>
  <si>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</si>
  <si>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</si>
  <si>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</si>
  <si>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</si>
  <si>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</si>
  <si>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</si>
  <si>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</si>
  <si>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</si>
  <si>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</si>
  <si>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</si>
  <si>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</si>
  <si>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</si>
  <si>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</si>
  <si>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</si>
  <si>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</si>
  <si>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</si>
  <si>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</si>
  <si>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</si>
  <si>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</si>
  <si>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</si>
  <si>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</si>
  <si>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</si>
  <si>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</si>
  <si>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</si>
  <si>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</si>
  <si>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</si>
  <si>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</si>
  <si>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</si>
  <si>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</si>
  <si>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</si>
  <si>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</si>
  <si>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</si>
  <si>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</si>
  <si>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</si>
  <si>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</si>
  <si>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</si>
  <si>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</si>
  <si>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</si>
  <si>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</si>
  <si>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</si>
  <si>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</si>
  <si>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</si>
  <si>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</si>
  <si>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</si>
  <si>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</si>
  <si>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</si>
  <si>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</si>
  <si>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</si>
  <si>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</si>
  <si>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</si>
  <si>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</si>
  <si>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</si>
  <si>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</si>
  <si>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</si>
  <si>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</si>
  <si>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</si>
  <si>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</si>
  <si>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</si>
  <si>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</si>
  <si>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</si>
  <si>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</si>
  <si>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</si>
  <si>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</si>
  <si>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</si>
  <si>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</si>
  <si>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</si>
  <si>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</si>
  <si>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</si>
  <si>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</si>
  <si>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</si>
  <si>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</si>
  <si>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</si>
  <si>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</si>
  <si>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</si>
  <si>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</si>
  <si>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</si>
  <si>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</si>
  <si>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</si>
  <si>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</si>
  <si>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</si>
  <si>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</si>
  <si>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</si>
  <si>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</si>
  <si>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</si>
  <si>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</si>
  <si>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</si>
  <si>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</si>
  <si>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</si>
  <si>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</si>
  <si>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</si>
  <si>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</si>
  <si>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</si>
  <si>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</si>
  <si>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</si>
  <si>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</si>
  <si>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</si>
  <si>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</si>
  <si>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</si>
  <si>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</si>
  <si>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</si>
  <si>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</si>
  <si>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</si>
  <si>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</si>
  <si>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</si>
  <si>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</si>
  <si>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</si>
  <si>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</si>
  <si>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</si>
  <si>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</si>
  <si>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</si>
  <si>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</si>
  <si>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</si>
  <si>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</si>
  <si>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</si>
  <si>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</si>
  <si>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</si>
  <si>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</si>
  <si>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</si>
  <si>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</si>
  <si>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</si>
  <si>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</si>
  <si>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</si>
  <si>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</si>
  <si>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</si>
  <si>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</si>
  <si>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</si>
  <si>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</si>
  <si>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</si>
  <si>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</si>
  <si>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</si>
  <si>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</si>
  <si>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</si>
  <si>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</si>
  <si>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</si>
  <si>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</si>
  <si>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</si>
  <si>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</si>
  <si>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</si>
  <si>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</si>
  <si>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</si>
  <si>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</si>
  <si>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</si>
  <si>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</si>
  <si>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</si>
  <si>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</si>
  <si>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</si>
  <si>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</si>
  <si>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</si>
  <si>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</si>
  <si>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</si>
  <si>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</si>
  <si>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</si>
  <si>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</si>
  <si>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</si>
  <si>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</si>
  <si>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</si>
  <si>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</si>
  <si>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</si>
  <si>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</si>
  <si>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</si>
  <si>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</si>
  <si>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</si>
  <si>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</si>
  <si>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</si>
  <si>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</si>
  <si>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</si>
  <si>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</si>
  <si>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</si>
  <si>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</si>
  <si>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</si>
  <si>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</si>
  <si>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</si>
  <si>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</si>
  <si>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</si>
  <si>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</si>
  <si>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</si>
  <si>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</si>
  <si>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</si>
  <si>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</si>
  <si>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</si>
  <si>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</si>
  <si>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</si>
  <si>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</si>
  <si>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</si>
  <si>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</si>
  <si>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</si>
  <si>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</si>
  <si>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</si>
  <si>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</si>
  <si>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</si>
  <si>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</si>
  <si>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</si>
  <si>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</si>
  <si>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</si>
  <si>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</si>
  <si>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</si>
  <si>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</si>
  <si>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</si>
  <si>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</si>
  <si>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</si>
  <si>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</si>
  <si>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</si>
  <si>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</si>
  <si>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</si>
  <si>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</si>
  <si>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</si>
  <si>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</si>
  <si>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</si>
  <si>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</si>
  <si>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</si>
  <si>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</si>
  <si>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</si>
  <si>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</si>
  <si>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</si>
  <si>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</si>
  <si>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</si>
  <si>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</si>
  <si>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</si>
  <si>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</si>
  <si>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</si>
  <si>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</si>
  <si>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</si>
  <si>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</si>
  <si>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</si>
  <si>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</si>
  <si>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</si>
  <si>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</si>
  <si>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</si>
  <si>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</si>
  <si>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</si>
  <si>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</si>
  <si>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</si>
  <si>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</si>
  <si>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</si>
  <si>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</si>
  <si>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</si>
  <si>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</si>
  <si>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</si>
  <si>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</si>
  <si>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</si>
  <si>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</si>
  <si>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</si>
  <si>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</si>
  <si>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</si>
  <si>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</si>
  <si>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</si>
  <si>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</si>
  <si>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</si>
  <si>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</si>
  <si>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</si>
  <si>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</si>
  <si>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</si>
  <si>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</si>
  <si>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</si>
  <si>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</si>
  <si>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</si>
  <si>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</si>
  <si>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</si>
  <si>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</si>
  <si>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</si>
  <si>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</si>
  <si>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</si>
  <si>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</si>
  <si>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</si>
  <si>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</si>
  <si>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</si>
  <si>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</si>
  <si>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</si>
  <si>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</si>
  <si>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</si>
  <si>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</si>
  <si>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</si>
  <si>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</si>
  <si>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</si>
  <si>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</si>
  <si>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</si>
  <si>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</si>
  <si>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</si>
  <si>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</si>
  <si>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</si>
  <si>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</si>
  <si>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</si>
  <si>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</si>
  <si>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</si>
  <si>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</si>
  <si>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</si>
  <si>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</si>
  <si>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</si>
  <si>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</si>
  <si>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</si>
  <si>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</si>
  <si>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</si>
  <si>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</si>
  <si>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</si>
  <si>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</si>
  <si>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</si>
  <si>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</si>
  <si>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</si>
  <si>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</si>
  <si>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</si>
  <si>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</si>
  <si>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</si>
  <si>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</si>
  <si>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</si>
  <si>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</si>
  <si>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</si>
  <si>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</si>
  <si>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</si>
  <si>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</si>
  <si>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</si>
  <si>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</si>
  <si>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</si>
  <si>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</si>
  <si>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</si>
  <si>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</si>
  <si>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</si>
  <si>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</si>
  <si>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</si>
  <si>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</si>
  <si>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</si>
  <si>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</si>
  <si>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</si>
  <si>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</si>
  <si>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</si>
  <si>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</si>
  <si>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</si>
  <si>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</si>
  <si>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</si>
  <si>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</si>
  <si>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</si>
  <si>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</si>
  <si>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</si>
  <si>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</si>
  <si>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</si>
  <si>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</si>
  <si>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</si>
  <si>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</si>
  <si>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</si>
  <si>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</si>
  <si>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</si>
  <si>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</si>
  <si>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</si>
  <si>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</si>
  <si>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</si>
  <si>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</si>
  <si>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</si>
  <si>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</si>
  <si>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</si>
  <si>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</si>
  <si>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</si>
  <si>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</si>
  <si>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</si>
  <si>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</si>
  <si>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</si>
  <si>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</si>
  <si>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</si>
  <si>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</si>
  <si>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</si>
  <si>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</si>
  <si>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</si>
  <si>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</si>
  <si>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</si>
  <si>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</si>
  <si>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</si>
  <si>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</si>
  <si>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</si>
  <si>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</si>
  <si>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</si>
  <si>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</si>
  <si>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</si>
  <si>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</si>
  <si>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</si>
  <si>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</si>
  <si>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</si>
  <si>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</si>
  <si>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</si>
  <si>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</si>
  <si>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</si>
  <si>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</si>
  <si>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</si>
  <si>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</si>
  <si>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</si>
  <si>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</si>
  <si>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</si>
  <si>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</si>
  <si>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</si>
  <si>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</si>
  <si>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</si>
  <si>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</si>
  <si>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</si>
  <si>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</si>
  <si>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</si>
  <si>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</si>
  <si>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</si>
  <si>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</si>
  <si>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</si>
  <si>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</si>
  <si>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</si>
  <si>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</si>
  <si>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</si>
  <si>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</si>
  <si>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</si>
  <si>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</si>
  <si>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</si>
  <si>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</si>
  <si>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</si>
  <si>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</si>
  <si>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</si>
  <si>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</si>
  <si>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</si>
  <si>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</si>
  <si>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</si>
  <si>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</si>
  <si>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</si>
  <si>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</si>
  <si>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</si>
  <si>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</si>
  <si>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</si>
  <si>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</si>
  <si>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</si>
  <si>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</si>
  <si>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</si>
  <si>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</si>
  <si>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</si>
  <si>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</si>
  <si>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</si>
  <si>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</si>
  <si>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</si>
  <si>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</si>
  <si>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</si>
  <si>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</si>
  <si>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</si>
  <si>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</si>
  <si>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</si>
  <si>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</si>
  <si>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</si>
  <si>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</si>
  <si>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</si>
  <si>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</si>
  <si>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</si>
  <si>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</si>
  <si>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</si>
  <si>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</si>
  <si>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</si>
  <si>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</si>
  <si>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</si>
  <si>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</si>
  <si>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</si>
  <si>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</si>
  <si>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</si>
  <si>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</si>
  <si>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</si>
  <si>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</si>
  <si>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</si>
  <si>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</si>
  <si>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</si>
  <si>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</si>
  <si>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</si>
  <si>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</si>
  <si>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</si>
  <si>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</si>
  <si>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</si>
  <si>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</si>
  <si>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</si>
  <si>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</si>
  <si>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</si>
  <si>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</si>
  <si>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</si>
  <si>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</si>
  <si>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</si>
  <si>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</si>
  <si>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</si>
  <si>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</si>
  <si>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</si>
  <si>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</si>
  <si>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</si>
  <si>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</si>
  <si>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</si>
  <si>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</si>
  <si>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</si>
  <si>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</si>
  <si>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</si>
  <si>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</si>
  <si>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</si>
  <si>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</si>
  <si>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</si>
  <si>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</si>
  <si>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</si>
  <si>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</si>
  <si>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</si>
  <si>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</si>
  <si>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</si>
  <si>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</si>
  <si>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</si>
  <si>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</si>
  <si>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</si>
  <si>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</si>
  <si>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</si>
  <si>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</si>
  <si>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</si>
  <si>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</si>
  <si>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</si>
  <si>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</si>
  <si>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</si>
  <si>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</si>
  <si>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</si>
  <si>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</si>
  <si>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</si>
  <si>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</si>
  <si>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</si>
  <si>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</si>
  <si>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</si>
  <si>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</si>
  <si>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</si>
  <si>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</si>
  <si>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</si>
  <si>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</si>
  <si>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</si>
  <si>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</si>
  <si>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</si>
  <si>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</si>
  <si>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</si>
  <si>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</si>
  <si>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</si>
  <si>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</si>
  <si>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</si>
  <si>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</si>
  <si>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</si>
  <si>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</si>
  <si>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</si>
  <si>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</si>
  <si>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</si>
  <si>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</si>
  <si>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</si>
  <si>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</si>
  <si>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</si>
  <si>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</si>
  <si>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</si>
  <si>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</si>
  <si>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</si>
  <si>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</si>
  <si>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</si>
  <si>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</si>
  <si>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</si>
  <si>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</si>
  <si>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</si>
  <si>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</si>
  <si>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</si>
  <si>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</si>
  <si>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</si>
  <si>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</si>
  <si>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</si>
  <si>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</si>
  <si>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</si>
  <si>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</si>
  <si>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</si>
  <si>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</si>
  <si>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</si>
  <si>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</si>
  <si>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</si>
  <si>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</si>
  <si>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</si>
  <si>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</si>
  <si>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</si>
  <si>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</si>
  <si>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</si>
  <si>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</si>
  <si>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</si>
  <si>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</si>
  <si>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</si>
  <si>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</si>
  <si>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</si>
  <si>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</si>
  <si>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</si>
  <si>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</si>
  <si>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</si>
  <si>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</si>
  <si>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</si>
  <si>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</si>
  <si>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</si>
  <si>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</si>
  <si>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</si>
  <si>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</si>
  <si>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</si>
  <si>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</si>
  <si>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</si>
  <si>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</si>
  <si>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</si>
  <si>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</si>
  <si>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</si>
  <si>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</si>
  <si>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</si>
  <si>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</si>
  <si>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</si>
  <si>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</si>
  <si>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</si>
  <si>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</si>
  <si>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</si>
  <si>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</si>
  <si>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</si>
  <si>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</si>
  <si>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</si>
  <si>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</si>
  <si>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</si>
  <si>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</si>
  <si>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</si>
  <si>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</si>
  <si>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</si>
  <si>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</si>
  <si>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</si>
  <si>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</si>
  <si>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</si>
  <si>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</si>
  <si>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</si>
  <si>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</si>
  <si>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</si>
  <si>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</si>
  <si>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</si>
  <si>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</si>
  <si>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</si>
  <si>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</si>
  <si>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</si>
  <si>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</si>
  <si>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</si>
  <si>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</si>
  <si>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</si>
  <si>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</si>
  <si>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</si>
  <si>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</si>
  <si>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</si>
  <si>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</si>
  <si>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</si>
  <si>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</si>
  <si>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</si>
  <si>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</si>
  <si>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</si>
  <si>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</si>
  <si>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</si>
  <si>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</si>
  <si>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</si>
  <si>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</si>
  <si>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</si>
  <si>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</si>
  <si>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</si>
  <si>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</si>
  <si>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</si>
  <si>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</si>
  <si>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</si>
  <si>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</si>
  <si>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</si>
  <si>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</si>
  <si>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</si>
  <si>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</si>
  <si>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</si>
  <si>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</si>
  <si>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</si>
  <si>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</si>
  <si>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</si>
  <si>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</si>
  <si>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</si>
  <si>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</si>
  <si>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</si>
  <si>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</si>
  <si>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</si>
  <si>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</si>
  <si>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</si>
  <si>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</si>
  <si>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</si>
  <si>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</si>
  <si>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</si>
  <si>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</si>
  <si>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</si>
  <si>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</si>
  <si>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</si>
  <si>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</si>
  <si>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</si>
  <si>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</si>
  <si>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</si>
  <si>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</si>
  <si>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</si>
  <si>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</si>
  <si>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</si>
  <si>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</si>
  <si>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</si>
  <si>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</si>
  <si>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</si>
  <si>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</si>
  <si>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</si>
  <si>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</si>
  <si>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</si>
  <si>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</si>
  <si>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</si>
  <si>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</si>
  <si>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</si>
  <si>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</si>
  <si>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</si>
  <si>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</si>
  <si>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</si>
  <si>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</si>
  <si>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</si>
  <si>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</si>
  <si>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</si>
  <si>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</si>
  <si>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</si>
  <si>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</si>
  <si>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</si>
  <si>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</si>
  <si>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</si>
  <si>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</si>
  <si>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</si>
  <si>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</si>
  <si>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</si>
  <si>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</si>
  <si>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</si>
  <si>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</si>
  <si>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</si>
  <si>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</si>
  <si>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</si>
  <si>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</si>
  <si>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</si>
  <si>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</si>
  <si>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</si>
  <si>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</si>
  <si>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</si>
  <si>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</si>
  <si>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</si>
  <si>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</si>
  <si>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</si>
  <si>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</si>
  <si>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</si>
  <si>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</si>
  <si>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</si>
  <si>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</si>
  <si>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</si>
  <si>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</si>
  <si>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</si>
  <si>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</si>
  <si>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</si>
  <si>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</si>
  <si>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</si>
  <si>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</si>
  <si>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</si>
  <si>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</si>
  <si>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</si>
  <si>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</si>
  <si>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</si>
  <si>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</si>
  <si>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</si>
  <si>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</si>
  <si>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</si>
  <si>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</si>
  <si>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</si>
  <si>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</si>
  <si>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</si>
  <si>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</si>
  <si>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</si>
  <si>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</si>
  <si>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</si>
  <si>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</si>
  <si>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</si>
  <si>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</si>
  <si>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</si>
  <si>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</si>
  <si>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</si>
  <si>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</si>
  <si>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</si>
  <si>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</si>
  <si>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</si>
  <si>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</si>
  <si>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</si>
  <si>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</si>
  <si>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</si>
  <si>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</si>
  <si>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</si>
  <si>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</si>
  <si>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</si>
  <si>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</si>
  <si>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</si>
  <si>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</si>
  <si>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</si>
  <si>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</si>
  <si>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</si>
  <si>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</si>
  <si>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</si>
  <si>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</si>
  <si>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</si>
  <si>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</si>
  <si>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</si>
  <si>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</si>
  <si>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</si>
  <si>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</si>
  <si>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</si>
  <si>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</si>
  <si>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</si>
  <si>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</si>
  <si>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</si>
  <si>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</si>
  <si>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</si>
  <si>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</si>
  <si>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</si>
  <si>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</si>
  <si>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</si>
  <si>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</si>
  <si>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</si>
  <si>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</si>
  <si>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</si>
  <si>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</si>
  <si>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</si>
  <si>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</si>
  <si>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</si>
  <si>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</si>
  <si>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</si>
  <si>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</si>
  <si>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</si>
  <si>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</si>
  <si>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</si>
  <si>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</si>
  <si>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</si>
  <si>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</si>
  <si>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</si>
  <si>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</si>
  <si>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</si>
  <si>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</si>
  <si>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</si>
  <si>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</si>
  <si>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</si>
  <si>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</si>
  <si>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</si>
  <si>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</si>
  <si>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</si>
  <si>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</si>
  <si>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</si>
  <si>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</si>
  <si>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</si>
  <si>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</si>
  <si>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</si>
  <si>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</si>
  <si>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</si>
  <si>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</si>
  <si>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</si>
  <si>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</si>
  <si>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</si>
  <si>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</si>
  <si>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</si>
  <si>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</si>
  <si>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</si>
  <si>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</si>
  <si>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</si>
  <si>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</si>
  <si>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</si>
  <si>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</si>
  <si>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</si>
  <si>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</si>
  <si>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</si>
  <si>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</si>
  <si>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</si>
  <si>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</si>
  <si>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</si>
  <si>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</si>
  <si>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</si>
  <si>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</si>
  <si>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</si>
  <si>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</si>
  <si>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</si>
  <si>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</si>
  <si>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</si>
  <si>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</si>
  <si>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</si>
  <si>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</si>
  <si>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</si>
  <si>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</si>
  <si>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</si>
  <si>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</si>
  <si>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</si>
  <si>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</si>
  <si>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</si>
  <si>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</si>
  <si>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</si>
  <si>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</si>
  <si>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</si>
  <si>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</si>
  <si>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</si>
  <si>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</si>
  <si>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</si>
  <si>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</si>
  <si>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</si>
  <si>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</si>
  <si>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</si>
  <si>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</si>
  <si>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</si>
  <si>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</si>
  <si>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</si>
  <si>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</si>
  <si>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</si>
  <si>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</si>
  <si>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</si>
  <si>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</si>
  <si>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</si>
  <si>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</si>
  <si>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</si>
  <si>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</si>
  <si>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</si>
  <si>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</si>
  <si>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</si>
  <si>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</si>
  <si>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</si>
  <si>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</si>
  <si>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</si>
  <si>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</si>
  <si>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</si>
  <si>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</si>
  <si>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</si>
  <si>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</si>
  <si>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</si>
  <si>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</si>
  <si>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</si>
  <si>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</si>
  <si>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</si>
  <si>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</si>
  <si>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</si>
  <si>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</si>
  <si>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</si>
  <si>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</si>
  <si>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</si>
  <si>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</si>
  <si>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</si>
  <si>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</si>
  <si>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</si>
  <si>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</si>
  <si>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</si>
  <si>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</si>
  <si>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</si>
  <si>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</si>
  <si>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</si>
  <si>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</si>
  <si>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</si>
  <si>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</si>
  <si>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</si>
  <si>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</si>
  <si>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</si>
  <si>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</si>
  <si>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</si>
  <si>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</si>
  <si>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</si>
  <si>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</si>
  <si>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</si>
  <si>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</si>
  <si>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</si>
  <si>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</si>
  <si>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</si>
  <si>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</si>
  <si>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</si>
  <si>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</si>
  <si>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</si>
  <si>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</si>
  <si>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</si>
  <si>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</si>
  <si>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</si>
  <si>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</si>
  <si>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</si>
  <si>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</si>
  <si>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</si>
  <si>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</si>
  <si>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</si>
  <si>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</si>
  <si>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</si>
  <si>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</si>
  <si>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</si>
  <si>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</si>
  <si>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</si>
  <si>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</si>
  <si>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</si>
  <si>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</si>
  <si>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</si>
  <si>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</si>
  <si>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</si>
  <si>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</si>
  <si>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</si>
  <si>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</si>
  <si>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</si>
  <si>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</si>
  <si>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</si>
  <si>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</si>
  <si>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</si>
  <si>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</si>
  <si>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</si>
  <si>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</si>
  <si>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</si>
  <si>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</si>
  <si>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</si>
  <si>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</si>
  <si>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</si>
  <si>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</si>
  <si>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</si>
  <si>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</si>
  <si>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</si>
  <si>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</si>
  <si>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</si>
  <si>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</si>
  <si>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</si>
  <si>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</si>
  <si>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</si>
  <si>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</si>
  <si>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</si>
  <si>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</si>
  <si>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</si>
  <si>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</si>
  <si>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</si>
  <si>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</si>
  <si>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</si>
  <si>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</si>
  <si>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</si>
  <si>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</si>
  <si>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</si>
  <si>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</si>
  <si>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</si>
  <si>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</si>
  <si>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</si>
  <si>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</si>
  <si>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</si>
  <si>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</si>
  <si>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</si>
  <si>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</si>
  <si>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</si>
  <si>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</si>
  <si>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</si>
  <si>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</si>
  <si>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</si>
  <si>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</si>
  <si>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</si>
  <si>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</si>
  <si>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</si>
  <si>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</si>
  <si>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</si>
  <si>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</si>
  <si>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</si>
  <si>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</si>
  <si>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</si>
  <si>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</si>
  <si>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</si>
  <si>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</si>
  <si>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</si>
  <si>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</si>
  <si>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</si>
  <si>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</si>
  <si>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</si>
  <si>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</si>
  <si>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</si>
  <si>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</si>
  <si>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</si>
  <si>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</si>
  <si>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</si>
  <si>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</si>
  <si>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</si>
  <si>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</si>
  <si>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</si>
  <si>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</si>
  <si>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</si>
  <si>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</si>
  <si>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</si>
  <si>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</si>
  <si>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</si>
  <si>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</si>
  <si>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</si>
  <si>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</si>
  <si>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</si>
  <si>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</si>
  <si>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</si>
  <si>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</si>
  <si>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</si>
  <si>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</si>
  <si>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</si>
  <si>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</si>
  <si>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</si>
  <si>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</si>
  <si>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</si>
  <si>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</si>
  <si>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</si>
  <si>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</si>
  <si>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</si>
  <si>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</si>
  <si>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</si>
  <si>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</si>
  <si>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</si>
  <si>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</si>
  <si>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</si>
  <si>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</si>
  <si>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</si>
  <si>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</si>
  <si>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</si>
  <si>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</si>
  <si>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</si>
  <si>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</si>
  <si>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</si>
  <si>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</si>
  <si>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</si>
  <si>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</si>
  <si>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</si>
  <si>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</si>
  <si>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</si>
  <si>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</si>
  <si>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</si>
  <si>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</si>
  <si>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</si>
  <si>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</si>
  <si>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</si>
  <si>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</si>
  <si>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</si>
  <si>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</si>
  <si>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</si>
  <si>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</si>
  <si>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</si>
  <si>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</si>
  <si>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</si>
  <si>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</si>
  <si>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</si>
  <si>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</si>
  <si>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</si>
  <si>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</si>
  <si>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</si>
  <si>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</si>
  <si>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</si>
  <si>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</si>
  <si>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</si>
  <si>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</si>
  <si>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</si>
  <si>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</si>
  <si>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</si>
  <si>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</si>
  <si>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</si>
  <si>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</si>
  <si>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</si>
  <si>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</si>
  <si>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</si>
  <si>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</si>
  <si>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</si>
  <si>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</si>
  <si>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</si>
  <si>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</si>
  <si>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</si>
  <si>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</si>
  <si>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</si>
  <si>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</si>
  <si>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</si>
  <si>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</si>
  <si>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</si>
  <si>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</si>
  <si>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</si>
  <si>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</si>
  <si>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</si>
  <si>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</si>
  <si>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</si>
  <si>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</si>
  <si>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</si>
  <si>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</si>
  <si>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</si>
  <si>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</si>
  <si>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</si>
  <si>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</si>
  <si>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</si>
  <si>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</si>
  <si>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</si>
  <si>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</si>
  <si>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</si>
  <si>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</si>
  <si>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</si>
  <si>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</si>
  <si>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</si>
  <si>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</si>
  <si>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</si>
  <si>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</si>
  <si>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</si>
  <si>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</si>
  <si>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</si>
  <si>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</si>
  <si>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</si>
  <si>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</si>
  <si>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</si>
  <si>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</si>
  <si>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</si>
  <si>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</si>
  <si>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</si>
  <si>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</si>
  <si>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</si>
  <si>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</si>
  <si>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</si>
  <si>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</si>
  <si>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</si>
  <si>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</si>
  <si>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</si>
  <si>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</si>
  <si>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</si>
  <si>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</si>
  <si>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</si>
  <si>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</si>
  <si>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</si>
  <si>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</si>
  <si>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</si>
  <si>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</si>
  <si>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</si>
  <si>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</si>
  <si>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</si>
  <si>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</si>
  <si>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</si>
  <si>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</si>
  <si>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</si>
  <si>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</si>
  <si>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</si>
  <si>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</si>
  <si>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</si>
  <si>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</si>
  <si>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</si>
  <si>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</si>
  <si>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</si>
  <si>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</si>
  <si>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</si>
  <si>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</si>
  <si>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</si>
  <si>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</si>
  <si>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</si>
  <si>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</si>
  <si>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</si>
  <si>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</si>
  <si>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</si>
  <si>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</si>
  <si>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</si>
  <si>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</si>
  <si>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</si>
  <si>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</si>
  <si>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</si>
  <si>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</si>
  <si>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</si>
  <si>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</si>
  <si>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</si>
  <si>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</si>
  <si>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</si>
  <si>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</si>
  <si>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</si>
  <si>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</si>
  <si>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</si>
  <si>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</si>
  <si>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</si>
  <si>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</si>
  <si>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</si>
  <si>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</si>
  <si>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</si>
  <si>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</si>
  <si>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</si>
  <si>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</si>
  <si>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</si>
  <si>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</si>
  <si>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</si>
  <si>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</si>
  <si>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</si>
  <si>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</si>
  <si>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</si>
  <si>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</si>
  <si>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</si>
  <si>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</si>
  <si>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</si>
  <si>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</si>
  <si>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</si>
  <si>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</si>
  <si>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</si>
  <si>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</si>
  <si>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</si>
  <si>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</si>
  <si>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</si>
  <si>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</si>
  <si>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</si>
  <si>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</si>
  <si>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</si>
  <si>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</si>
  <si>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</si>
  <si>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</si>
  <si>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</si>
  <si>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</si>
  <si>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</si>
  <si>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</si>
  <si>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</si>
  <si>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</si>
  <si>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</si>
  <si>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</si>
  <si>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</si>
  <si>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</si>
  <si>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</si>
  <si>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</si>
  <si>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</si>
  <si>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</si>
  <si>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</si>
  <si>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</si>
  <si>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</si>
  <si>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</si>
  <si>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</si>
  <si>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</si>
  <si>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</si>
  <si>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</si>
  <si>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</si>
  <si>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</si>
  <si>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</si>
  <si>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</si>
  <si>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</si>
  <si>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</si>
  <si>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</si>
  <si>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</si>
  <si>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</si>
  <si>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</si>
  <si>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</si>
  <si>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</si>
  <si>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</si>
  <si>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</si>
  <si>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</si>
  <si>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</si>
  <si>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</si>
  <si>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</si>
  <si>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</si>
  <si>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</si>
  <si>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</si>
  <si>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</si>
  <si>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</si>
  <si>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</si>
  <si>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</si>
  <si>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</si>
  <si>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</si>
  <si>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</si>
  <si>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</si>
  <si>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</si>
  <si>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</si>
  <si>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</si>
  <si>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</si>
  <si>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</si>
  <si>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</si>
  <si>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</si>
  <si>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</si>
  <si>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</si>
  <si>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</si>
  <si>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</si>
  <si>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</si>
  <si>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</si>
  <si>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</si>
  <si>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</si>
  <si>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</si>
  <si>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</si>
  <si>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</si>
  <si>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</si>
  <si>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</si>
  <si>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</si>
  <si>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</si>
  <si>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</si>
  <si>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</si>
  <si>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</si>
  <si>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</si>
  <si>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</si>
  <si>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</si>
  <si>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</si>
  <si>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</si>
  <si>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</si>
  <si>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</si>
  <si>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</si>
  <si>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</si>
  <si>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</si>
  <si>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</si>
  <si>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</si>
  <si>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</si>
  <si>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</si>
  <si>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</si>
  <si>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</si>
  <si>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</si>
  <si>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</si>
  <si>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</si>
  <si>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</si>
  <si>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</si>
  <si>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</si>
  <si>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</si>
  <si>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</si>
  <si>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</si>
  <si>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</si>
  <si>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</si>
  <si>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</si>
  <si>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</si>
  <si>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</si>
  <si>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</si>
  <si>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</si>
  <si>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</si>
  <si>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</si>
  <si>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</si>
  <si>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</si>
  <si>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</si>
  <si>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</si>
  <si>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</si>
  <si>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</si>
  <si>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</si>
  <si>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</si>
  <si>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</si>
  <si>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</si>
  <si>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</si>
  <si>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</si>
  <si>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</si>
  <si>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</si>
  <si>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</si>
  <si>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</si>
  <si>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</si>
  <si>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</si>
  <si>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</si>
  <si>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</si>
  <si>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</si>
  <si>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</si>
  <si>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</si>
  <si>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</si>
  <si>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</si>
  <si>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</si>
  <si>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</si>
  <si>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</si>
  <si>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</si>
  <si>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</si>
  <si>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</si>
  <si>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</si>
  <si>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</si>
  <si>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</si>
  <si>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</si>
  <si>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</si>
  <si>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</si>
  <si>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</si>
  <si>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</si>
  <si>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</si>
  <si>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</si>
  <si>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</si>
  <si>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</si>
  <si>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</si>
  <si>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</si>
  <si>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</si>
  <si>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</si>
  <si>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</si>
  <si>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</si>
  <si>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</si>
  <si>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</si>
  <si>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</si>
  <si>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</si>
  <si>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</si>
  <si>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</si>
  <si>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</si>
  <si>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</si>
  <si>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</si>
  <si>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</si>
  <si>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</si>
  <si>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</si>
  <si>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</si>
  <si>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</si>
  <si>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</si>
  <si>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</si>
  <si>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</si>
  <si>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</si>
  <si>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</si>
  <si>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</si>
  <si>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</si>
  <si>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</si>
  <si>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</si>
  <si>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</si>
  <si>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</si>
  <si>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</si>
  <si>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</si>
  <si>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</si>
  <si>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</si>
  <si>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</si>
  <si>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</si>
  <si>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</si>
  <si>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</si>
  <si>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</si>
  <si>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</si>
  <si>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</si>
  <si>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</si>
  <si>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</si>
  <si>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</si>
  <si>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</si>
  <si>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</si>
  <si>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</si>
  <si>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</si>
  <si>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</si>
  <si>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</si>
  <si>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</si>
  <si>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</si>
  <si>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</si>
  <si>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</si>
  <si>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</si>
  <si>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</si>
  <si>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</si>
  <si>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</si>
  <si>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</si>
  <si>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</si>
  <si>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</si>
  <si>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</si>
  <si>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</si>
  <si>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</si>
  <si>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</si>
  <si>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</si>
  <si>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</si>
  <si>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</si>
  <si>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</si>
  <si>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</si>
  <si>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</si>
  <si>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</si>
  <si>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</si>
  <si>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</si>
  <si>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</si>
  <si>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</si>
  <si>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</si>
  <si>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</si>
  <si>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</si>
  <si>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</si>
  <si>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</si>
  <si>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</si>
  <si>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</si>
  <si>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</si>
  <si>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</si>
  <si>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</si>
  <si>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</si>
  <si>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</si>
  <si>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</si>
  <si>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</si>
  <si>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</si>
  <si>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</si>
  <si>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</si>
  <si>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</si>
  <si>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</si>
  <si>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</si>
  <si>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</si>
  <si>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</si>
  <si>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</si>
  <si>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</si>
  <si>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</si>
  <si>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</si>
  <si>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</si>
  <si>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</si>
  <si>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</si>
  <si>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</si>
  <si>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</si>
  <si>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</si>
  <si>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</si>
  <si>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</si>
  <si>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</si>
  <si>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</si>
  <si>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</si>
  <si>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</si>
  <si>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</si>
  <si>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</si>
  <si>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</si>
  <si>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</si>
  <si>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</si>
  <si>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</si>
  <si>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</si>
  <si>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</si>
  <si>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</si>
  <si>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</si>
  <si>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</si>
  <si>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</si>
  <si>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</si>
  <si>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</si>
  <si>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</si>
  <si>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</si>
  <si>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</si>
  <si>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</si>
  <si>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</si>
  <si>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</si>
  <si>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</si>
  <si>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</si>
  <si>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</si>
  <si>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</si>
  <si>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</si>
  <si>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</si>
  <si>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</si>
  <si>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</si>
  <si>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</si>
  <si>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</si>
  <si>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</si>
  <si>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</si>
  <si>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</si>
  <si>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</si>
  <si>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</si>
  <si>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</si>
  <si>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</si>
  <si>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</si>
  <si>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</si>
  <si>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</si>
  <si>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</si>
  <si>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</si>
  <si>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</si>
  <si>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</si>
  <si>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</si>
  <si>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</si>
  <si>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</si>
  <si>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</si>
  <si>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</si>
  <si>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</si>
  <si>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</si>
  <si>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</si>
  <si>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</si>
  <si>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</si>
  <si>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</si>
  <si>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</si>
  <si>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</si>
  <si>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</si>
  <si>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</si>
  <si>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</si>
  <si>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</si>
  <si>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</si>
  <si>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</si>
  <si>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</si>
  <si>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</si>
  <si>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</si>
  <si>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</si>
  <si>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</si>
  <si>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</si>
  <si>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</si>
  <si>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</si>
  <si>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</si>
  <si>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</si>
  <si>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</si>
  <si>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</si>
  <si>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</si>
  <si>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</si>
  <si>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</si>
  <si>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</si>
  <si>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</si>
  <si>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</si>
  <si>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</si>
  <si>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</si>
  <si>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</si>
  <si>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</si>
  <si>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</si>
  <si>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</si>
  <si>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</si>
  <si>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</si>
  <si>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</si>
  <si>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</si>
  <si>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</si>
  <si>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</si>
  <si>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</si>
  <si>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</si>
  <si>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</si>
  <si>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</si>
  <si>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</si>
  <si>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</si>
  <si>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</si>
  <si>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</si>
  <si>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</si>
  <si>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</si>
  <si>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</si>
  <si>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</si>
  <si>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</si>
  <si>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</si>
  <si>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</si>
  <si>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</si>
  <si>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</si>
  <si>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</si>
  <si>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</si>
  <si>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</si>
  <si>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</si>
  <si>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</si>
  <si>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</si>
  <si>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</si>
  <si>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</si>
  <si>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</si>
  <si>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</si>
  <si>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</si>
  <si>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</si>
  <si>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</si>
  <si>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</si>
  <si>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</si>
  <si>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</si>
  <si>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</si>
  <si>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</si>
  <si>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</si>
  <si>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</si>
  <si>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</si>
  <si>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</si>
  <si>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</si>
  <si>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</si>
  <si>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</si>
  <si>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</si>
  <si>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</si>
  <si>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</si>
  <si>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</si>
  <si>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</si>
  <si>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</si>
  <si>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</si>
  <si>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</si>
  <si>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</si>
  <si>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</si>
  <si>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</si>
  <si>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</si>
  <si>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</si>
  <si>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</si>
  <si>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</si>
  <si>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</si>
  <si>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</si>
  <si>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</si>
  <si>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</si>
  <si>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</si>
  <si>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</si>
  <si>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</si>
  <si>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</si>
  <si>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</si>
  <si>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</si>
  <si>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</si>
  <si>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</si>
  <si>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</si>
  <si>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</si>
  <si>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</si>
  <si>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</si>
  <si>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</si>
  <si>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</si>
  <si>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</si>
  <si>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</si>
  <si>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</si>
  <si>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</si>
  <si>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</si>
  <si>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</si>
  <si>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</si>
  <si>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</si>
  <si>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</si>
  <si>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</si>
  <si>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</si>
  <si>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</si>
  <si>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</si>
  <si>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</si>
  <si>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</si>
  <si>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</si>
  <si>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</si>
  <si>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</si>
  <si>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</si>
  <si>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</si>
  <si>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</si>
  <si>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</si>
  <si>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</si>
  <si>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</si>
  <si>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</si>
  <si>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</si>
  <si>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</si>
  <si>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</si>
  <si>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</si>
  <si>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</si>
  <si>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</si>
  <si>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</si>
  <si>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</si>
  <si>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</si>
  <si>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</si>
  <si>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</si>
  <si>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</si>
  <si>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</si>
  <si>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</si>
  <si>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</si>
  <si>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</si>
  <si>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</si>
  <si>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</si>
  <si>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</si>
  <si>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</si>
  <si>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</si>
  <si>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</si>
  <si>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</si>
  <si>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</si>
  <si>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</si>
  <si>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</si>
  <si>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</si>
  <si>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</si>
  <si>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</si>
  <si>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</si>
  <si>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</si>
  <si>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</si>
  <si>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</si>
  <si>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</si>
  <si>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</si>
  <si>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</si>
  <si>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</si>
  <si>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</si>
  <si>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</si>
  <si>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</si>
  <si>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</si>
  <si>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</si>
  <si>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</si>
  <si>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</si>
  <si>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</si>
  <si>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</si>
  <si>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</si>
  <si>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</si>
  <si>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</si>
  <si>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</si>
  <si>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</si>
  <si>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</si>
  <si>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</si>
  <si>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</si>
  <si>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</si>
  <si>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</si>
  <si>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</si>
  <si>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</si>
  <si>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</si>
  <si>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</si>
  <si>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</si>
  <si>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</si>
  <si>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</si>
  <si>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</si>
  <si>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</si>
  <si>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</si>
  <si>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</si>
  <si>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</si>
  <si>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</si>
  <si>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</si>
  <si>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</si>
  <si>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</si>
  <si>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</si>
  <si>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</si>
  <si>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</si>
  <si>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</si>
  <si>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</si>
  <si>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</si>
  <si>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</si>
  <si>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</si>
  <si>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</si>
  <si>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</si>
  <si>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</si>
  <si>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</si>
  <si>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</si>
  <si>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</si>
  <si>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</si>
  <si>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</si>
  <si>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</si>
  <si>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</si>
  <si>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</si>
  <si>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</si>
  <si>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</si>
  <si>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</si>
  <si>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</si>
  <si>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</si>
  <si>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</si>
  <si>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</si>
  <si>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</si>
  <si>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</si>
  <si>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</si>
  <si>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</si>
  <si>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</si>
  <si>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</si>
  <si>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</si>
  <si>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</si>
  <si>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</si>
  <si>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</si>
  <si>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</si>
  <si>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</si>
  <si>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</si>
  <si>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</si>
  <si>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</si>
  <si>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</si>
  <si>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</si>
  <si>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</si>
  <si>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</si>
  <si>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</si>
  <si>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</si>
  <si>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</si>
  <si>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</si>
  <si>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</si>
  <si>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</si>
  <si>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</si>
  <si>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</si>
  <si>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</si>
  <si>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</si>
  <si>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</si>
  <si>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</si>
  <si>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</si>
  <si>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</si>
  <si>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</si>
  <si>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</si>
  <si>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</si>
  <si>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</si>
  <si>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</si>
  <si>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</si>
  <si>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</si>
  <si>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</si>
  <si>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</si>
  <si>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</si>
  <si>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</si>
  <si>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</si>
  <si>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</si>
  <si>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</si>
  <si>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</si>
  <si>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</si>
  <si>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</si>
  <si>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</si>
  <si>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</si>
  <si>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</si>
  <si>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</si>
  <si>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</si>
  <si>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</si>
  <si>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</si>
  <si>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</si>
  <si>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</si>
  <si>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</si>
  <si>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</si>
  <si>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</si>
  <si>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</si>
  <si>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</si>
  <si>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</si>
  <si>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</si>
  <si>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</si>
  <si>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</si>
  <si>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</si>
  <si>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</si>
  <si>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</si>
  <si>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</si>
  <si>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</si>
  <si>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</si>
  <si>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</si>
  <si>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</si>
  <si>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</si>
  <si>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</si>
  <si>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</si>
  <si>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</si>
  <si>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</si>
  <si>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</si>
  <si>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</si>
  <si>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</si>
  <si>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</si>
  <si>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</si>
  <si>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</si>
  <si>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</si>
  <si>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</si>
  <si>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</si>
  <si>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</si>
  <si>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</si>
  <si>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</si>
  <si>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</si>
  <si>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</si>
  <si>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</si>
  <si>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</si>
  <si>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</si>
  <si>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</si>
  <si>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</si>
  <si>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</si>
  <si>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</si>
  <si>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</si>
  <si>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</si>
  <si>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</si>
  <si>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</si>
  <si>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</si>
  <si>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</si>
  <si>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</si>
  <si>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</si>
  <si>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</si>
  <si>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</si>
  <si>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</si>
  <si>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</si>
  <si>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</si>
  <si>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</si>
  <si>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</si>
  <si>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</si>
  <si>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</si>
  <si>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</si>
  <si>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</si>
  <si>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</si>
  <si>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</si>
  <si>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</si>
  <si>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</si>
  <si>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</si>
  <si>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</si>
  <si>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</si>
  <si>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</si>
  <si>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</si>
  <si>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</si>
  <si>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</si>
  <si>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</si>
  <si>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</si>
  <si>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</si>
  <si>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</si>
  <si>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</si>
  <si>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</si>
  <si>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</si>
  <si>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</si>
  <si>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</si>
  <si>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</si>
  <si>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</si>
  <si>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</si>
  <si>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</si>
  <si>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</si>
  <si>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</si>
  <si>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</si>
  <si>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</si>
  <si>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</si>
  <si>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</si>
  <si>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</si>
  <si>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</si>
  <si>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</si>
  <si>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</si>
  <si>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</si>
  <si>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</si>
  <si>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</si>
  <si>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</si>
  <si>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</si>
  <si>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</si>
  <si>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</si>
  <si>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</si>
  <si>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</si>
  <si>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</si>
  <si>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</si>
  <si>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</si>
  <si>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</si>
  <si>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</si>
  <si>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</si>
  <si>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</si>
  <si>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</si>
  <si>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</si>
  <si>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</si>
  <si>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</si>
  <si>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</si>
  <si>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</si>
  <si>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</si>
  <si>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</si>
  <si>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</si>
  <si>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</si>
  <si>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</si>
  <si>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</si>
  <si>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</si>
  <si>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</si>
  <si>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</si>
  <si>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</si>
  <si>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</si>
  <si>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</si>
  <si>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</si>
  <si>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</si>
  <si>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</si>
  <si>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</si>
  <si>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</si>
  <si>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</si>
  <si>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</si>
  <si>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</si>
  <si>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</si>
  <si>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</si>
  <si>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</si>
  <si>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</si>
  <si>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</si>
  <si>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</si>
  <si>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</si>
  <si>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</si>
  <si>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</si>
  <si>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</si>
  <si>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</si>
  <si>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</si>
  <si>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</si>
  <si>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</si>
  <si>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</si>
  <si>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</si>
  <si>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</si>
  <si>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</si>
  <si>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</si>
  <si>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</si>
  <si>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</si>
  <si>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</si>
  <si>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</si>
  <si>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</si>
  <si>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</si>
  <si>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</si>
  <si>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</si>
  <si>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</si>
  <si>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</si>
  <si>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</si>
  <si>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</si>
  <si>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</si>
  <si>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</si>
  <si>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</si>
  <si>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</si>
  <si>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</si>
  <si>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</si>
  <si>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</si>
  <si>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</si>
  <si>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</si>
  <si>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</si>
  <si>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</si>
  <si>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</si>
  <si>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</si>
  <si>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</si>
  <si>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</si>
  <si>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</si>
  <si>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</si>
  <si>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</si>
  <si>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</si>
  <si>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</si>
  <si>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</si>
  <si>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</si>
  <si>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</si>
  <si>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</si>
  <si>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</si>
  <si>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</si>
  <si>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</si>
  <si>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</si>
  <si>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</si>
  <si>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</si>
  <si>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</si>
  <si>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</si>
  <si>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</si>
  <si>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</si>
  <si>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</si>
  <si>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</si>
  <si>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</si>
  <si>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</si>
  <si>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</si>
  <si>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</si>
  <si>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</si>
  <si>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</si>
  <si>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</si>
  <si>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</si>
  <si>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</si>
  <si>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</si>
  <si>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</si>
  <si>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</si>
  <si>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</si>
  <si>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</si>
  <si>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</si>
  <si>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</si>
  <si>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</si>
  <si>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</si>
  <si>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</si>
  <si>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</si>
  <si>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</si>
  <si>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</si>
  <si>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</si>
  <si>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</si>
  <si>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</si>
  <si>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</si>
  <si>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</si>
  <si>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</si>
  <si>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</si>
  <si>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</si>
  <si>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</si>
  <si>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</si>
  <si>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</si>
  <si>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</si>
  <si>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</si>
  <si>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</si>
  <si>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</si>
  <si>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</si>
  <si>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</si>
  <si>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</si>
  <si>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</si>
  <si>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</si>
  <si>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</si>
  <si>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</si>
  <si>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</si>
  <si>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</si>
  <si>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</si>
  <si>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</si>
  <si>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</si>
  <si>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</si>
  <si>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</si>
  <si>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</si>
  <si>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</si>
  <si>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</si>
  <si>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</si>
  <si>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</si>
  <si>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</si>
  <si>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</si>
  <si>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</si>
  <si>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</si>
  <si>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</si>
  <si>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</si>
  <si>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</si>
  <si>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</si>
  <si>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</si>
  <si>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</si>
  <si>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</si>
  <si>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</si>
  <si>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</si>
  <si>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</si>
  <si>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</si>
  <si>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</si>
  <si>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</si>
  <si>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</si>
  <si>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</si>
  <si>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</si>
  <si>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</si>
  <si>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</si>
  <si>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</si>
  <si>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</si>
  <si>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</si>
  <si>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</si>
  <si>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</si>
  <si>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</si>
  <si>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</si>
  <si>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</si>
  <si>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</si>
  <si>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</si>
  <si>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</si>
  <si>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</si>
  <si>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</si>
  <si>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</si>
  <si>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</si>
  <si>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</si>
  <si>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</si>
  <si>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</si>
  <si>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</si>
  <si>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</si>
  <si>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</si>
  <si>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</si>
  <si>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</si>
  <si>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</si>
  <si>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</si>
  <si>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</si>
  <si>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</si>
  <si>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</si>
  <si>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</si>
  <si>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</si>
  <si>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</si>
  <si>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</si>
  <si>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</si>
  <si>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</si>
  <si>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</si>
  <si>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</si>
  <si>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</si>
  <si>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</si>
  <si>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</si>
  <si>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</si>
  <si>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</si>
  <si>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</si>
  <si>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</si>
  <si>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</si>
  <si>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</si>
  <si>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</si>
  <si>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</si>
  <si>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</si>
  <si>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</si>
  <si>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</si>
  <si>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</si>
  <si>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</si>
  <si>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</si>
  <si>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</si>
  <si>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</si>
  <si>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</si>
  <si>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</si>
  <si>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</si>
  <si>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</si>
  <si>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</si>
  <si>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</si>
  <si>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</si>
  <si>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</si>
  <si>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</si>
  <si>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</si>
  <si>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</si>
  <si>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</si>
  <si>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</si>
  <si>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</si>
  <si>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</si>
  <si>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</si>
  <si>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</si>
  <si>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</si>
  <si>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</si>
  <si>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</si>
  <si>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</si>
  <si>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</si>
  <si>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</si>
  <si>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</si>
  <si>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</si>
  <si>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</si>
  <si>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</si>
  <si>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</si>
  <si>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</si>
  <si>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</si>
  <si>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</si>
  <si>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</si>
  <si>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</si>
  <si>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</si>
  <si>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</si>
  <si>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</si>
  <si>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</si>
  <si>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</si>
  <si>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</si>
  <si>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</si>
  <si>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</si>
  <si>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</si>
  <si>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</si>
  <si>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</si>
  <si>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</si>
  <si>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</si>
  <si>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</si>
  <si>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</si>
  <si>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</si>
  <si>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</si>
  <si>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</si>
  <si>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</si>
  <si>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</si>
  <si>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</si>
  <si>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</si>
  <si>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</si>
  <si>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</si>
  <si>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</si>
  <si>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</si>
  <si>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</si>
  <si>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</si>
  <si>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</si>
  <si>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</si>
  <si>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</si>
  <si>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</si>
  <si>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</si>
  <si>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</si>
  <si>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</si>
  <si>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</si>
  <si>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</si>
  <si>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</si>
  <si>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</si>
  <si>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</si>
  <si>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</si>
  <si>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</si>
  <si>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</si>
  <si>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</si>
  <si>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</si>
  <si>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</si>
  <si>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</si>
  <si>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</si>
  <si>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</si>
  <si>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</si>
  <si>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</si>
  <si>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</si>
  <si>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</si>
  <si>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</si>
  <si>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</si>
  <si>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</si>
  <si>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</si>
  <si>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</si>
  <si>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</si>
  <si>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</si>
  <si>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</si>
  <si>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</si>
  <si>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</si>
  <si>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</si>
  <si>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</si>
  <si>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</si>
  <si>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</si>
  <si>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</si>
  <si>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</si>
  <si>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</si>
  <si>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</si>
  <si>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</si>
  <si>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</si>
  <si>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</si>
  <si>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</si>
  <si>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</si>
  <si>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</si>
  <si>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</si>
  <si>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</si>
  <si>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</si>
  <si>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</si>
  <si>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</si>
  <si>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</si>
  <si>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</si>
  <si>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</si>
  <si>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</si>
  <si>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</si>
  <si>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</si>
  <si>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</si>
  <si>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</si>
  <si>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</si>
  <si>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</si>
  <si>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</si>
  <si>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</si>
  <si>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</si>
  <si>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</si>
  <si>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</si>
  <si>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</si>
  <si>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</si>
  <si>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</si>
  <si>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</si>
  <si>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</si>
  <si>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</si>
  <si>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</si>
  <si>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</si>
  <si>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</si>
  <si>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</si>
  <si>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</si>
  <si>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</si>
  <si>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</si>
  <si>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</si>
  <si>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</si>
  <si>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</si>
  <si>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</si>
  <si>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</si>
  <si>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</si>
  <si>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</si>
  <si>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</si>
  <si>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</si>
  <si>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</si>
  <si>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</si>
  <si>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</si>
  <si>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</si>
  <si>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</si>
  <si>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</si>
  <si>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</si>
  <si>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</si>
  <si>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</si>
  <si>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</si>
  <si>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</si>
  <si>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</si>
  <si>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</si>
  <si>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</si>
  <si>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</si>
  <si>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</si>
  <si>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</si>
  <si>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</si>
  <si>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</si>
  <si>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</si>
  <si>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</si>
  <si>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</si>
  <si>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</si>
  <si>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</si>
  <si>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</si>
  <si>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</si>
  <si>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</si>
  <si>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</si>
  <si>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</si>
  <si>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</si>
  <si>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</si>
  <si>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</si>
  <si>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</si>
  <si>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</si>
  <si>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</si>
  <si>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</si>
  <si>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</si>
  <si>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</si>
  <si>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</si>
  <si>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</si>
  <si>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</si>
  <si>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</si>
  <si>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</si>
  <si>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</si>
  <si>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</si>
  <si>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</si>
  <si>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</si>
  <si>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</si>
  <si>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</si>
  <si>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</si>
  <si>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</si>
  <si>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</si>
  <si>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</si>
  <si>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</si>
  <si>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</si>
  <si>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</si>
  <si>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</si>
  <si>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</si>
  <si>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</si>
  <si>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</si>
  <si>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</si>
  <si>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</si>
  <si>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</si>
  <si>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</si>
  <si>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</si>
  <si>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</si>
  <si>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</si>
  <si>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</si>
  <si>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</si>
  <si>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</si>
  <si>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</si>
  <si>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</si>
  <si>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</si>
  <si>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</si>
  <si>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</si>
  <si>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</si>
  <si>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</si>
  <si>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</si>
  <si>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</si>
  <si>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</si>
  <si>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</si>
  <si>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</si>
  <si>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</si>
  <si>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</si>
  <si>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</si>
  <si>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</si>
  <si>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</si>
  <si>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</si>
  <si>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</si>
  <si>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</si>
  <si>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</si>
  <si>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</si>
  <si>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</si>
  <si>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</si>
  <si>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</si>
  <si>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</si>
  <si>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</si>
  <si>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</si>
  <si>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</si>
  <si>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</si>
  <si>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</si>
  <si>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</si>
  <si>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</si>
  <si>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</si>
  <si>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</si>
  <si>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</si>
  <si>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</si>
  <si>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</si>
  <si>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</si>
  <si>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</si>
  <si>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</si>
  <si>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</si>
  <si>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</si>
  <si>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</si>
  <si>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</si>
  <si>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</si>
  <si>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</si>
  <si>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</si>
  <si>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</si>
  <si>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</si>
  <si>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</si>
  <si>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</si>
  <si>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</si>
  <si>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</si>
  <si>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</si>
  <si>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</si>
  <si>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</si>
  <si>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</si>
  <si>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</si>
  <si>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</si>
  <si>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</si>
  <si>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</si>
  <si>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</si>
  <si>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</si>
  <si>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</si>
  <si>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</si>
  <si>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</si>
  <si>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</si>
  <si>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</si>
  <si>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</si>
  <si>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</si>
  <si>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</si>
  <si>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</si>
  <si>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</si>
  <si>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</si>
  <si>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</si>
  <si>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</si>
  <si>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</si>
  <si>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</si>
  <si>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</si>
  <si>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</si>
  <si>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</si>
  <si>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</si>
  <si>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</si>
  <si>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</si>
  <si>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</si>
  <si>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</si>
  <si>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</si>
  <si>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</si>
  <si>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</si>
  <si>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</si>
  <si>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</si>
  <si>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</si>
  <si>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</si>
  <si>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</si>
  <si>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</si>
  <si>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</si>
  <si>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</si>
  <si>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</si>
  <si>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</si>
  <si>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</si>
  <si>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</si>
  <si>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</si>
  <si>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</si>
  <si>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</si>
  <si>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</si>
  <si>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</si>
  <si>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</si>
  <si>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</si>
  <si>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</si>
  <si>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</si>
  <si>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</si>
  <si>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</si>
  <si>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</si>
  <si>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</si>
  <si>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</si>
  <si>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</si>
  <si>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</si>
  <si>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</si>
  <si>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</si>
  <si>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</si>
  <si>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</si>
  <si>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</si>
  <si>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</si>
  <si>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</si>
  <si>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</si>
  <si>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</si>
  <si>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</si>
  <si>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</si>
  <si>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</si>
  <si>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</si>
  <si>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</si>
  <si>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</si>
  <si>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</si>
  <si>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</si>
  <si>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</si>
  <si>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</si>
  <si>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</si>
  <si>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</si>
  <si>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</si>
  <si>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</si>
  <si>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</si>
  <si>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</si>
  <si>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</si>
  <si>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</si>
  <si>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</si>
  <si>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</si>
  <si>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</si>
  <si>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</si>
  <si>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</si>
  <si>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</si>
  <si>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</si>
  <si>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</si>
  <si>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</si>
  <si>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</si>
  <si>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</si>
  <si>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</si>
  <si>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</si>
  <si>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</si>
  <si>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</si>
  <si>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</si>
  <si>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</si>
  <si>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</si>
  <si>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</si>
  <si>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</si>
  <si>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</si>
  <si>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</si>
  <si>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</si>
  <si>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</si>
  <si>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</si>
  <si>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</si>
  <si>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</si>
  <si>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</si>
  <si>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</si>
  <si>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</si>
  <si>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</si>
  <si>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</si>
  <si>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</si>
  <si>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</si>
  <si>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</si>
  <si>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</si>
  <si>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</si>
  <si>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</si>
  <si>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</si>
  <si>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</si>
  <si>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</si>
  <si>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</si>
  <si>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</si>
  <si>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</si>
  <si>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</si>
  <si>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</si>
  <si>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</si>
  <si>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</si>
  <si>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</si>
  <si>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</si>
  <si>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</si>
  <si>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</si>
  <si>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</si>
  <si>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</si>
  <si>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</si>
  <si>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</si>
  <si>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</si>
  <si>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</si>
  <si>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</si>
  <si>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</si>
  <si>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</si>
  <si>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</si>
  <si>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</si>
  <si>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</si>
  <si>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</si>
  <si>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</si>
  <si>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</si>
  <si>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</si>
  <si>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</si>
  <si>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</si>
  <si>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</si>
  <si>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</si>
  <si>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</si>
  <si>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</si>
  <si>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</si>
  <si>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</si>
  <si>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</si>
  <si>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</si>
  <si>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</si>
  <si>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</si>
  <si>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</si>
  <si>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</si>
  <si>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</si>
  <si>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</si>
  <si>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</si>
  <si>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</si>
  <si>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</si>
  <si>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</si>
  <si>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</si>
  <si>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</si>
  <si>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</si>
  <si>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</si>
  <si>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</si>
  <si>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</si>
  <si>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</si>
  <si>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</si>
  <si>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</si>
  <si>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</si>
  <si>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</si>
  <si>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</si>
  <si>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</si>
  <si>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</si>
  <si>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</si>
  <si>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</si>
  <si>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</si>
  <si>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</si>
  <si>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</si>
  <si>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</si>
  <si>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</si>
  <si>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</si>
  <si>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</si>
  <si>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</si>
  <si>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</si>
  <si>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</si>
  <si>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</si>
  <si>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</si>
  <si>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</si>
  <si>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</si>
  <si>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</si>
  <si>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</si>
  <si>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</si>
  <si>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</si>
  <si>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</si>
  <si>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</si>
  <si>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</si>
  <si>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</si>
  <si>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</si>
  <si>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</si>
  <si>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</si>
  <si>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</si>
  <si>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</si>
  <si>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</si>
  <si>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</si>
  <si>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</si>
  <si>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</si>
  <si>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</si>
  <si>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</si>
  <si>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</si>
  <si>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</si>
  <si>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</si>
  <si>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</si>
  <si>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</si>
  <si>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</si>
  <si>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</si>
  <si>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</si>
  <si>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</si>
  <si>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</si>
  <si>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</si>
  <si>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</si>
  <si>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</si>
  <si>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</si>
  <si>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</si>
  <si>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</si>
  <si>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</si>
  <si>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</si>
  <si>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</si>
  <si>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</si>
  <si>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</si>
  <si>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</si>
  <si>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</si>
  <si>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</si>
  <si>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</si>
  <si>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</si>
  <si>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</si>
  <si>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</si>
  <si>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</si>
  <si>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</si>
  <si>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</si>
  <si>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</si>
  <si>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</si>
  <si>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</si>
  <si>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</si>
  <si>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</si>
  <si>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</si>
  <si>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</si>
  <si>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</si>
  <si>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</si>
  <si>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</si>
  <si>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</si>
  <si>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</si>
  <si>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</si>
  <si>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</si>
  <si>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</si>
  <si>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</si>
  <si>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</si>
  <si>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</si>
  <si>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</si>
  <si>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</si>
  <si>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</si>
  <si>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</si>
  <si>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</si>
  <si>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</si>
  <si>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</si>
  <si>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</si>
  <si>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</si>
  <si>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</si>
  <si>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</si>
  <si>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</si>
  <si>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</si>
  <si>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</si>
  <si>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</si>
  <si>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</si>
  <si>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</si>
  <si>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</si>
  <si>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</si>
  <si>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</si>
  <si>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</si>
  <si>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</si>
  <si>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</si>
  <si>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</si>
  <si>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</si>
  <si>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</si>
  <si>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</si>
  <si>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</si>
  <si>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</si>
  <si>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</si>
  <si>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</si>
  <si>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</si>
  <si>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</si>
  <si>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</si>
  <si>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</si>
  <si>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</si>
  <si>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</si>
  <si>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</si>
  <si>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</si>
  <si>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</si>
  <si>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</si>
  <si>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</si>
  <si>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</si>
  <si>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</si>
  <si>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</si>
  <si>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</si>
  <si>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</si>
  <si>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</si>
  <si>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</si>
  <si>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</si>
  <si>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</si>
  <si>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</si>
  <si>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</si>
  <si>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</si>
  <si>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</si>
  <si>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</si>
  <si>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</si>
  <si>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</si>
  <si>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</si>
  <si>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</si>
  <si>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</si>
  <si>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</si>
  <si>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</si>
  <si>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</si>
  <si>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</si>
  <si>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</si>
  <si>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</si>
  <si>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</si>
  <si>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</si>
  <si>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</si>
  <si>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</si>
  <si>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</si>
  <si>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</si>
  <si>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</si>
  <si>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</si>
  <si>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</si>
  <si>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</si>
  <si>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</si>
  <si>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</si>
  <si>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</si>
  <si>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</si>
  <si>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</si>
  <si>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</si>
  <si>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</si>
  <si>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</si>
  <si>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</si>
  <si>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</si>
  <si>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</si>
  <si>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</si>
  <si>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</si>
  <si>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</si>
  <si>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</si>
  <si>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</si>
  <si>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</si>
  <si>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</si>
  <si>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</si>
  <si>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</si>
  <si>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</si>
  <si>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</si>
  <si>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</si>
  <si>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</si>
  <si>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</si>
  <si>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</si>
  <si>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</si>
  <si>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</si>
  <si>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</si>
  <si>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</si>
  <si>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</si>
  <si>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</si>
  <si>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</si>
  <si>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</si>
  <si>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</si>
  <si>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</si>
  <si>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</si>
  <si>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</si>
  <si>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</si>
  <si>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</si>
  <si>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</si>
  <si>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</si>
  <si>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</si>
  <si>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</si>
  <si>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</si>
  <si>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</si>
  <si>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</si>
  <si>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</si>
  <si>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</si>
  <si>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</si>
  <si>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</si>
  <si>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</si>
  <si>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</si>
  <si>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</si>
  <si>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</si>
  <si>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</si>
  <si>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</si>
  <si>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</si>
  <si>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</si>
  <si>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</si>
  <si>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</si>
  <si>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</si>
  <si>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</si>
  <si>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</si>
  <si>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</si>
  <si>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</si>
  <si>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</si>
  <si>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</si>
  <si>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</si>
  <si>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</si>
  <si>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</si>
  <si>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</si>
  <si>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</si>
  <si>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</si>
  <si>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</si>
  <si>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</si>
  <si>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</si>
  <si>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</si>
  <si>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</si>
  <si>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</si>
  <si>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</si>
  <si>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</si>
  <si>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</si>
  <si>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</si>
  <si>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</si>
  <si>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</si>
  <si>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</si>
  <si>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</si>
  <si>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</si>
  <si>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</si>
  <si>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</si>
  <si>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</si>
  <si>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</si>
  <si>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</si>
  <si>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</si>
  <si>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</si>
  <si>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</si>
  <si>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</si>
  <si>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</si>
  <si>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</si>
  <si>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</si>
  <si>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</si>
  <si>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</si>
  <si>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</si>
  <si>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</si>
  <si>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</si>
  <si>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</si>
  <si>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</si>
  <si>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</si>
  <si>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</si>
  <si>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</si>
  <si>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</si>
  <si>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</si>
  <si>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</si>
  <si>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</si>
  <si>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</si>
  <si>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</si>
  <si>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</si>
  <si>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</si>
  <si>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</si>
  <si>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</si>
  <si>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</si>
  <si>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</si>
  <si>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</si>
  <si>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</si>
  <si>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</si>
  <si>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</si>
  <si>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</si>
  <si>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</si>
  <si>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</si>
  <si>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</si>
  <si>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</si>
  <si>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</si>
  <si>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</si>
  <si>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</si>
  <si>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</si>
  <si>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</si>
  <si>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</si>
  <si>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</si>
  <si>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</si>
  <si>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</si>
  <si>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</si>
  <si>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</si>
  <si>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</si>
  <si>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</si>
  <si>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</si>
  <si>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</si>
  <si>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</si>
  <si>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</si>
  <si>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</si>
  <si>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</si>
  <si>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</si>
  <si>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</si>
  <si>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</si>
  <si>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</si>
  <si>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</si>
  <si>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</si>
  <si>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</si>
  <si>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</si>
  <si>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</si>
  <si>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</si>
  <si>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</si>
  <si>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</si>
  <si>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</si>
  <si>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</si>
  <si>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</si>
  <si>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</si>
  <si>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</si>
  <si>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</si>
  <si>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</si>
  <si>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</si>
  <si>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</si>
  <si>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</si>
  <si>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</si>
  <si>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</si>
  <si>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</si>
  <si>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</si>
  <si>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</si>
  <si>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</si>
  <si>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</si>
  <si>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</si>
  <si>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</si>
  <si>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</si>
  <si>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</si>
  <si>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</si>
  <si>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</si>
  <si>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</si>
  <si>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</si>
  <si>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</si>
  <si>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</si>
  <si>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</si>
  <si>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</si>
  <si>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</si>
  <si>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</si>
  <si>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</si>
  <si>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</si>
  <si>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</si>
  <si>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</si>
  <si>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</si>
  <si>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</si>
  <si>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</si>
  <si>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</si>
  <si>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</si>
  <si>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</si>
  <si>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</si>
  <si>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</si>
  <si>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</si>
  <si>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</si>
  <si>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</si>
  <si>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</si>
  <si>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</si>
  <si>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</si>
  <si>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</si>
  <si>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</si>
  <si>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</si>
  <si>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</si>
  <si>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</si>
  <si>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</si>
  <si>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</si>
  <si>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</si>
  <si>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</si>
  <si>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</si>
  <si>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</si>
  <si>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</si>
  <si>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</si>
  <si>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</si>
  <si>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</si>
  <si>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</si>
  <si>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</si>
  <si>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</si>
  <si>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</si>
  <si>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</si>
  <si>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</si>
  <si>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</si>
  <si>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</si>
  <si>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</si>
  <si>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</si>
  <si>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</si>
  <si>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</si>
  <si>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</si>
  <si>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</si>
  <si>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</si>
  <si>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</si>
  <si>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</si>
  <si>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</si>
  <si>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</si>
  <si>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</si>
  <si>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</si>
  <si>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</si>
  <si>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</si>
  <si>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</si>
  <si>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</si>
  <si>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</si>
  <si>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</si>
  <si>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</si>
  <si>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</si>
  <si>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</si>
  <si>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</si>
  <si>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</si>
  <si>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</si>
  <si>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</si>
  <si>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</si>
  <si>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</si>
  <si>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</si>
  <si>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</si>
  <si>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</si>
  <si>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</si>
  <si>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</si>
  <si>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</si>
  <si>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</si>
  <si>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</si>
  <si>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</si>
  <si>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</si>
  <si>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</si>
  <si>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</si>
  <si>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</si>
  <si>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</si>
  <si>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</si>
  <si>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</si>
  <si>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</si>
  <si>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</si>
  <si>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</si>
  <si>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</si>
  <si>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</si>
  <si>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</si>
  <si>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</si>
  <si>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</si>
  <si>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</si>
  <si>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</si>
  <si>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</si>
  <si>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</si>
  <si>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</si>
  <si>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</si>
  <si>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</si>
  <si>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</si>
  <si>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</si>
  <si>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</si>
  <si>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</si>
  <si>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</si>
  <si>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</si>
  <si>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</si>
  <si>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</si>
  <si>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</si>
  <si>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</si>
  <si>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</si>
  <si>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</si>
  <si>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</si>
  <si>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</si>
  <si>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</si>
  <si>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</si>
  <si>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</si>
  <si>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</si>
  <si>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</si>
  <si>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</si>
  <si>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</si>
  <si>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</si>
  <si>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</si>
  <si>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</si>
  <si>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</si>
  <si>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</si>
  <si>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</si>
  <si>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</si>
  <si>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</si>
  <si>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</si>
  <si>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</si>
  <si>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</si>
  <si>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</si>
  <si>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</si>
  <si>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</si>
  <si>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</si>
  <si>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</si>
  <si>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</si>
  <si>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</si>
  <si>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</si>
  <si>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</si>
  <si>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</si>
  <si>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</si>
  <si>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</si>
  <si>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</si>
  <si>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</si>
  <si>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</si>
  <si>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</si>
  <si>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</si>
  <si>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</si>
  <si>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</si>
  <si>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</si>
  <si>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</si>
  <si>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</si>
  <si>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</si>
  <si>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</si>
  <si>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</si>
  <si>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</si>
  <si>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</si>
  <si>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</si>
  <si>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</si>
  <si>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</si>
  <si>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</si>
  <si>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</si>
  <si>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</si>
  <si>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</si>
  <si>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</si>
  <si>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</si>
  <si>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</si>
  <si>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</si>
  <si>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</si>
  <si>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</si>
  <si>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</si>
  <si>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</si>
  <si>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</si>
  <si>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</si>
  <si>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</si>
  <si>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</si>
  <si>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</si>
  <si>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</si>
  <si>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</si>
  <si>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</si>
  <si>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</si>
  <si>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</si>
  <si>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</si>
  <si>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</si>
  <si>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</si>
  <si>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</si>
  <si>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</si>
  <si>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</si>
  <si>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</si>
  <si>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</si>
  <si>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</si>
  <si>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</si>
  <si>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</si>
  <si>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</si>
  <si>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</si>
  <si>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</si>
  <si>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</si>
  <si>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</si>
  <si>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</si>
  <si>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</si>
  <si>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</si>
  <si>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</si>
  <si>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</si>
  <si>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</si>
  <si>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</si>
  <si>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</si>
  <si>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</si>
  <si>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</si>
  <si>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</si>
  <si>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</si>
  <si>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</si>
  <si>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</si>
  <si>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</si>
  <si>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</si>
  <si>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</si>
  <si>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</si>
  <si>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</si>
  <si>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</si>
  <si>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</si>
  <si>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</si>
  <si>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</si>
  <si>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</si>
  <si>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</si>
  <si>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</si>
  <si>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</si>
  <si>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</si>
  <si>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</si>
  <si>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</si>
  <si>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</si>
  <si>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</si>
  <si>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</si>
  <si>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</si>
  <si>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</si>
  <si>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</si>
  <si>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</si>
  <si>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</si>
  <si>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</si>
  <si>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</si>
  <si>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</si>
  <si>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</si>
  <si>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</si>
  <si>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</si>
  <si>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</si>
  <si>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</si>
  <si>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</si>
  <si>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</si>
  <si>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</si>
  <si>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</si>
  <si>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</si>
  <si>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</si>
  <si>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</si>
  <si>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</si>
  <si>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</si>
  <si>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</si>
  <si>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</si>
  <si>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</si>
  <si>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</si>
  <si>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</si>
  <si>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</si>
  <si>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</si>
  <si>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</si>
  <si>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</si>
  <si>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</si>
  <si>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</si>
  <si>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</si>
  <si>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</si>
  <si>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</si>
  <si>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</si>
  <si>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</si>
  <si>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</si>
  <si>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</si>
  <si>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</si>
  <si>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</si>
  <si>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</si>
  <si>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</si>
  <si>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</si>
  <si>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</si>
  <si>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</si>
  <si>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</si>
  <si>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</si>
  <si>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</si>
  <si>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</si>
  <si>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</si>
  <si>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</si>
  <si>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</si>
  <si>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</si>
  <si>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</si>
  <si>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</si>
  <si>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</si>
  <si>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</si>
  <si>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</si>
  <si>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</si>
  <si>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</si>
  <si>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</si>
  <si>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</si>
  <si>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</si>
  <si>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</si>
  <si>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</si>
  <si>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</si>
  <si>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</si>
  <si>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</si>
  <si>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</si>
  <si>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</si>
  <si>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</si>
  <si>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</si>
  <si>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</si>
  <si>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</si>
  <si>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</si>
  <si>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</si>
  <si>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</si>
  <si>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</si>
  <si>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</si>
  <si>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</si>
  <si>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</si>
  <si>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</si>
  <si>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</si>
  <si>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</si>
  <si>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</si>
  <si>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</si>
  <si>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</si>
  <si>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</si>
  <si>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</si>
  <si>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</si>
  <si>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</si>
  <si>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</si>
  <si>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</si>
  <si>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</si>
  <si>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</si>
  <si>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</si>
  <si>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</si>
  <si>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</si>
  <si>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</si>
  <si>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</si>
  <si>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</si>
  <si>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</si>
  <si>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</si>
  <si>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</si>
  <si>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</si>
  <si>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</si>
  <si>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</si>
  <si>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</si>
  <si>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</si>
  <si>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</si>
  <si>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</si>
  <si>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</si>
  <si>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</si>
  <si>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</si>
  <si>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</si>
  <si>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</si>
  <si>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</si>
  <si>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</si>
  <si>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</si>
  <si>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</si>
  <si>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</si>
  <si>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</si>
  <si>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</si>
  <si>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</si>
  <si>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</si>
  <si>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</si>
  <si>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</si>
  <si>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</si>
  <si>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</si>
  <si>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</si>
  <si>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</si>
  <si>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</si>
  <si>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</si>
  <si>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</si>
  <si>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</si>
  <si>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</si>
  <si>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</si>
  <si>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</si>
  <si>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</si>
  <si>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</si>
  <si>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</si>
  <si>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</si>
  <si>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</si>
  <si>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</si>
  <si>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</si>
  <si>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</si>
  <si>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</si>
  <si>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</si>
  <si>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</si>
  <si>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</si>
  <si>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</si>
  <si>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</si>
  <si>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</si>
  <si>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</si>
  <si>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</si>
  <si>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</si>
  <si>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</si>
  <si>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</si>
  <si>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</si>
  <si>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</si>
  <si>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</si>
  <si>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</si>
  <si>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</si>
  <si>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</si>
  <si>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</si>
  <si>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</si>
  <si>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</si>
  <si>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</si>
  <si>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</si>
  <si>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</si>
  <si>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</si>
  <si>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</si>
  <si>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</si>
  <si>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</si>
  <si>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</si>
  <si>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</si>
  <si>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</si>
  <si>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</si>
  <si>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</si>
  <si>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</si>
  <si>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</si>
  <si>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</si>
  <si>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</si>
  <si>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</si>
  <si>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</si>
  <si>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</si>
  <si>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</si>
  <si>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</si>
  <si>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</si>
  <si>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</si>
  <si>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</si>
  <si>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</si>
  <si>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</si>
  <si>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</si>
  <si>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</si>
  <si>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</si>
  <si>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</si>
  <si>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</si>
  <si>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</si>
  <si>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</si>
  <si>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</si>
  <si>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</si>
  <si>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</si>
  <si>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</si>
  <si>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</si>
  <si>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</si>
  <si>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</si>
  <si>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</si>
  <si>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</si>
  <si>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</si>
  <si>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</si>
  <si>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</si>
  <si>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</si>
  <si>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</si>
  <si>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</si>
  <si>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</si>
  <si>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</si>
  <si>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</si>
  <si>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</si>
  <si>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</si>
  <si>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</si>
  <si>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</si>
  <si>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</si>
  <si>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</si>
  <si>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</si>
  <si>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</si>
  <si>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</si>
  <si>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</si>
  <si>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</si>
  <si>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</si>
  <si>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</si>
  <si>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</si>
  <si>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</si>
  <si>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</si>
  <si>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</si>
  <si>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</si>
  <si>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</si>
  <si>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</si>
  <si>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</si>
  <si>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</si>
  <si>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</si>
  <si>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</si>
  <si>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</si>
  <si>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</si>
  <si>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</si>
  <si>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</si>
  <si>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</si>
  <si>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</si>
  <si>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</si>
  <si>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</si>
  <si>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</si>
  <si>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</si>
  <si>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</si>
  <si>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</si>
  <si>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</si>
  <si>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</si>
  <si>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</si>
  <si>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</si>
  <si>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</si>
  <si>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</si>
  <si>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</si>
  <si>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</si>
  <si>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</si>
  <si>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</si>
  <si>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</si>
  <si>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</si>
  <si>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</si>
  <si>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</si>
  <si>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</si>
  <si>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</si>
  <si>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</si>
  <si>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</si>
  <si>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</si>
  <si>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</si>
  <si>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</si>
  <si>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</si>
  <si>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</si>
  <si>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</si>
  <si>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</si>
  <si>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</si>
  <si>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</si>
  <si>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</si>
  <si>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</si>
  <si>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</si>
  <si>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</si>
  <si>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</si>
  <si>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</si>
  <si>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</si>
  <si>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</si>
  <si>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</si>
  <si>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</si>
  <si>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</si>
  <si>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</si>
  <si>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</si>
  <si>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</si>
  <si>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</si>
  <si>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</si>
  <si>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</si>
  <si>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</si>
  <si>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</si>
  <si>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</si>
  <si>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</si>
  <si>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</si>
  <si>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</si>
  <si>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</si>
  <si>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</si>
  <si>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</si>
  <si>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</si>
  <si>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</si>
  <si>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</si>
  <si>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</si>
  <si>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</si>
  <si>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</si>
  <si>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</si>
  <si>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</si>
  <si>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</si>
  <si>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</si>
  <si>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</si>
  <si>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</si>
  <si>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</si>
  <si>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</si>
  <si>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</si>
  <si>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</si>
  <si>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</si>
  <si>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</si>
  <si>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</si>
  <si>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</si>
  <si>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</si>
  <si>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</si>
  <si>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</si>
  <si>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</si>
  <si>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</si>
  <si>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</si>
  <si>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</si>
  <si>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</si>
  <si>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</si>
  <si>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</si>
  <si>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</si>
  <si>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</si>
  <si>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</si>
  <si>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</si>
  <si>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</si>
  <si>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</si>
  <si>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</si>
  <si>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</si>
  <si>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</si>
  <si>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</si>
  <si>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</si>
  <si>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</si>
  <si>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</si>
  <si>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</si>
  <si>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</si>
  <si>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</si>
  <si>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</si>
  <si>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</si>
  <si>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</si>
  <si>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</si>
  <si>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</si>
  <si>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</si>
  <si>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</si>
  <si>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</si>
  <si>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</si>
  <si>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</si>
  <si>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</si>
  <si>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</si>
  <si>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</si>
  <si>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</si>
  <si>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</si>
  <si>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</si>
  <si>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</si>
  <si>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</si>
  <si>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</si>
  <si>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</si>
  <si>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</si>
  <si>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</si>
  <si>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</si>
  <si>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</si>
  <si>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</si>
  <si>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</si>
  <si>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</si>
  <si>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</si>
  <si>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</si>
  <si>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</si>
  <si>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</si>
  <si>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</si>
  <si>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</si>
  <si>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</si>
  <si>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</si>
  <si>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</si>
  <si>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</si>
  <si>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</si>
  <si>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</si>
  <si>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</si>
  <si>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</si>
  <si>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</si>
  <si>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</si>
  <si>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</si>
  <si>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</si>
  <si>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</si>
  <si>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</si>
  <si>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</si>
  <si>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</si>
  <si>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</si>
  <si>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</si>
  <si>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</si>
  <si>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</si>
  <si>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</si>
  <si>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</si>
  <si>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</si>
  <si>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</si>
  <si>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</si>
  <si>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</si>
  <si>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</si>
  <si>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</si>
  <si>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</si>
  <si>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</si>
  <si>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</si>
  <si>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</si>
  <si>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</si>
  <si>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</si>
  <si>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</si>
  <si>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</si>
  <si>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</si>
  <si>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</si>
  <si>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</si>
  <si>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</si>
  <si>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</si>
  <si>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</si>
  <si>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</si>
  <si>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</si>
  <si>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</si>
  <si>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</si>
  <si>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</si>
  <si>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</si>
  <si>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</si>
  <si>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</si>
  <si>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</si>
  <si>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</si>
  <si>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</si>
  <si>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</si>
  <si>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</si>
  <si>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</si>
  <si>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</si>
  <si>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</si>
  <si>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</si>
  <si>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</si>
  <si>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</si>
  <si>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</si>
  <si>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</si>
  <si>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</si>
  <si>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</si>
  <si>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</si>
  <si>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</si>
  <si>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</si>
  <si>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</si>
  <si>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</si>
  <si>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</si>
  <si>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</si>
  <si>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</si>
  <si>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</si>
  <si>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</si>
  <si>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</si>
  <si>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</si>
  <si>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</si>
  <si>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</si>
  <si>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</si>
  <si>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</si>
  <si>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</si>
  <si>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</si>
  <si>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</si>
  <si>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</si>
  <si>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</si>
  <si>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</si>
  <si>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</si>
  <si>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</si>
  <si>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</si>
  <si>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</si>
  <si>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</si>
  <si>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</si>
  <si>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</si>
  <si>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</si>
  <si>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</si>
  <si>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</si>
  <si>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</si>
  <si>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</si>
  <si>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</si>
  <si>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</si>
  <si>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</si>
  <si>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</si>
  <si>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</si>
  <si>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</si>
  <si>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</si>
  <si>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</si>
  <si>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</si>
  <si>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</si>
  <si>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</si>
  <si>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</si>
  <si>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</si>
  <si>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</si>
  <si>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</si>
  <si>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</si>
  <si>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</si>
  <si>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</si>
  <si>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</si>
  <si>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</si>
  <si>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</si>
  <si>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</si>
  <si>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</si>
  <si>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</si>
  <si>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</si>
  <si>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</si>
  <si>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</si>
  <si>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</si>
  <si>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</si>
  <si>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</si>
  <si>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</si>
  <si>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</si>
  <si>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</si>
  <si>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</si>
  <si>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</si>
  <si>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</si>
  <si>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</si>
  <si>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</si>
  <si>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</si>
  <si>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</si>
  <si>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</si>
  <si>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</si>
  <si>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</si>
  <si>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</si>
  <si>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</si>
  <si>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</si>
  <si>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</si>
  <si>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</si>
  <si>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</si>
  <si>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</si>
  <si>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</si>
  <si>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</si>
  <si>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</si>
  <si>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</si>
  <si>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</si>
  <si>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</si>
  <si>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</si>
  <si>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</si>
  <si>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</si>
  <si>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</si>
  <si>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</si>
  <si>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</si>
  <si>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</si>
  <si>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</si>
  <si>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</si>
  <si>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</si>
  <si>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</si>
  <si>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</si>
  <si>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</si>
  <si>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</si>
  <si>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</si>
  <si>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</si>
  <si>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</si>
  <si>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</si>
  <si>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</si>
  <si>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</si>
  <si>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</si>
  <si>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</si>
  <si>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</si>
  <si>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</si>
  <si>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</si>
  <si>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</si>
  <si>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</si>
  <si>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</si>
  <si>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</si>
  <si>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</si>
  <si>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</si>
  <si>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</si>
  <si>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</si>
  <si>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</si>
  <si>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</si>
  <si>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</si>
  <si>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</si>
  <si>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</si>
  <si>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</si>
  <si>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</si>
  <si>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</si>
  <si>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</si>
  <si>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</si>
  <si>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</si>
  <si>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</si>
  <si>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</si>
  <si>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</si>
  <si>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</si>
  <si>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</si>
  <si>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</si>
  <si>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</si>
  <si>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</si>
  <si>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</si>
  <si>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</si>
  <si>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</si>
  <si>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</si>
  <si>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</si>
  <si>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</si>
  <si>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</si>
  <si>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</si>
  <si>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</si>
  <si>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</si>
  <si>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</si>
  <si>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</si>
  <si>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</si>
  <si>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</si>
  <si>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</si>
  <si>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</si>
  <si>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</si>
  <si>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</si>
  <si>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</si>
  <si>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</si>
  <si>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</si>
  <si>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</si>
  <si>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</si>
  <si>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</si>
  <si>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</si>
  <si>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</si>
  <si>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</si>
  <si>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</si>
  <si>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</si>
  <si>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</si>
  <si>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</si>
  <si>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</si>
  <si>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</si>
  <si>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</si>
  <si>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</si>
  <si>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</si>
  <si>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</si>
  <si>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</si>
  <si>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</si>
  <si>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</si>
  <si>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</si>
  <si>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</si>
  <si>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</si>
  <si>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</si>
  <si>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</si>
  <si>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</si>
  <si>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</si>
  <si>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</si>
  <si>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</si>
  <si>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</si>
  <si>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</si>
  <si>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</si>
  <si>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</si>
  <si>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</si>
  <si>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</si>
  <si>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</si>
  <si>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</si>
  <si>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</si>
  <si>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</si>
  <si>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</si>
  <si>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</si>
  <si>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</si>
  <si>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</si>
  <si>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</si>
  <si>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</si>
  <si>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</si>
  <si>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</si>
  <si>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</si>
  <si>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</si>
  <si>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</si>
  <si>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</si>
  <si>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</si>
  <si>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</si>
  <si>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</si>
  <si>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</si>
  <si>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</si>
  <si>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</si>
  <si>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</si>
  <si>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</si>
  <si>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</si>
  <si>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</si>
  <si>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</si>
  <si>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</si>
  <si>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</si>
  <si>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</si>
  <si>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</si>
  <si>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</si>
  <si>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</si>
  <si>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</si>
  <si>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</si>
  <si>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</si>
  <si>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</si>
  <si>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</si>
  <si>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</si>
  <si>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</si>
  <si>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</si>
  <si>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</si>
  <si>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</si>
  <si>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</si>
  <si>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</si>
  <si>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</si>
  <si>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</si>
  <si>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</si>
  <si>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</si>
  <si>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</si>
  <si>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</si>
  <si>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</si>
  <si>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</si>
  <si>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</si>
  <si>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</si>
  <si>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</si>
  <si>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</si>
  <si>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</si>
  <si>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</si>
  <si>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</si>
  <si>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</si>
  <si>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</si>
  <si>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</si>
  <si>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</si>
  <si>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</si>
  <si>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</si>
  <si>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</si>
  <si>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</si>
  <si>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</si>
  <si>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</si>
  <si>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</si>
  <si>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</si>
  <si>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</si>
  <si>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</si>
  <si>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</si>
  <si>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</si>
  <si>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</si>
  <si>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</si>
  <si>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</si>
  <si>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</si>
  <si>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</si>
  <si>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</si>
  <si>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</si>
  <si>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</si>
  <si>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</si>
  <si>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</si>
  <si>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</si>
  <si>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</si>
  <si>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</si>
  <si>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</si>
  <si>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</si>
  <si>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</si>
  <si>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</si>
  <si>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</si>
  <si>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</si>
  <si>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</si>
  <si>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</si>
  <si>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</si>
  <si>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</si>
  <si>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</si>
  <si>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</si>
  <si>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</si>
  <si>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</si>
  <si>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</si>
  <si>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</si>
  <si>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</si>
  <si>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</si>
  <si>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</si>
  <si>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</si>
  <si>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</si>
  <si>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</si>
  <si>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</si>
  <si>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</si>
  <si>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</si>
  <si>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</si>
  <si>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</si>
  <si>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</si>
  <si>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</si>
  <si>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</si>
  <si>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</si>
  <si>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</si>
  <si>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</si>
  <si>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</si>
  <si>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</si>
  <si>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</si>
  <si>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</si>
  <si>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</si>
  <si>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</si>
  <si>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</si>
  <si>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</si>
  <si>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</si>
  <si>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</si>
  <si>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</si>
  <si>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</si>
  <si>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</si>
  <si>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</si>
  <si>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</si>
  <si>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</si>
  <si>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</si>
  <si>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</si>
  <si>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</si>
  <si>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</si>
  <si>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</si>
  <si>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</si>
  <si>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</si>
  <si>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</si>
  <si>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</si>
  <si>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</si>
  <si>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</si>
  <si>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</si>
  <si>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</si>
  <si>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</si>
  <si>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</si>
  <si>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</si>
  <si>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</si>
  <si>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</si>
  <si>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</si>
  <si>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</si>
  <si>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</si>
  <si>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</si>
  <si>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</si>
  <si>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</si>
  <si>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</si>
  <si>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</si>
  <si>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</si>
  <si>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</si>
  <si>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</si>
  <si>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</si>
  <si>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</si>
  <si>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</si>
  <si>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</si>
  <si>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</si>
  <si>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</si>
  <si>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</si>
  <si>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</si>
  <si>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</si>
  <si>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</si>
  <si>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</si>
  <si>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</si>
  <si>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</si>
  <si>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</si>
  <si>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</si>
  <si>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</si>
  <si>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</si>
  <si>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</si>
  <si>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</si>
  <si>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</si>
  <si>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</si>
  <si>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</si>
  <si>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</si>
  <si>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</si>
  <si>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</si>
  <si>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</si>
  <si>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</si>
  <si>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</si>
  <si>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</si>
  <si>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</si>
  <si>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</si>
  <si>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</si>
  <si>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</si>
  <si>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</si>
  <si>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</si>
  <si>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</si>
  <si>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</si>
  <si>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</si>
  <si>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</si>
  <si>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</si>
  <si>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</si>
  <si>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</si>
  <si>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</si>
  <si>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</si>
  <si>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</si>
  <si>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</si>
  <si>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</si>
  <si>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</si>
  <si>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</si>
  <si>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</si>
  <si>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</si>
  <si>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</si>
  <si>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</si>
  <si>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</si>
  <si>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</si>
  <si>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</si>
  <si>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</si>
  <si>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</si>
  <si>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</si>
  <si>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</si>
  <si>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</si>
  <si>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</si>
  <si>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</si>
  <si>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</si>
  <si>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</si>
  <si>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</si>
  <si>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</si>
  <si>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</si>
  <si>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</si>
  <si>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</si>
  <si>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</si>
  <si>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</si>
  <si>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</si>
  <si>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</si>
  <si>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</si>
  <si>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</si>
  <si>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</si>
  <si>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</si>
  <si>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</si>
  <si>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</si>
  <si>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</si>
  <si>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</si>
  <si>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</si>
  <si>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</si>
  <si>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</si>
  <si>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</si>
  <si>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</si>
  <si>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</si>
  <si>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</si>
  <si>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</si>
  <si>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</si>
  <si>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</si>
  <si>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</si>
  <si>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</si>
  <si>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</si>
  <si>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</si>
  <si>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</si>
  <si>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</si>
  <si>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</si>
  <si>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</si>
  <si>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</si>
  <si>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</si>
  <si>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</si>
  <si>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</si>
  <si>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</si>
  <si>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</si>
  <si>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</si>
  <si>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</si>
  <si>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</si>
  <si>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</si>
  <si>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</si>
  <si>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</si>
  <si>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</si>
  <si>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</si>
  <si>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</si>
  <si>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</si>
  <si>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</si>
  <si>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</si>
  <si>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</si>
  <si>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</si>
  <si>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</si>
  <si>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</si>
  <si>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</si>
  <si>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</si>
  <si>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</si>
  <si>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</si>
  <si>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</si>
  <si>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</si>
  <si>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</si>
  <si>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</si>
  <si>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</si>
  <si>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</si>
  <si>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</si>
  <si>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</si>
  <si>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</si>
  <si>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</si>
  <si>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</si>
  <si>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</si>
  <si>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</si>
  <si>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</si>
  <si>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</si>
  <si>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</si>
  <si>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</si>
  <si>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</si>
  <si>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</si>
  <si>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</si>
  <si>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</si>
  <si>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</si>
  <si>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</si>
  <si>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</si>
  <si>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</si>
  <si>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</si>
  <si>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</si>
  <si>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</si>
  <si>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</si>
  <si>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</si>
  <si>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</si>
  <si>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</si>
  <si>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</si>
  <si>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</si>
  <si>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</si>
  <si>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</si>
  <si>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</si>
  <si>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</si>
  <si>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</si>
  <si>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</si>
  <si>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</si>
  <si>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</si>
  <si>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</si>
  <si>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</si>
  <si>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</si>
  <si>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</si>
  <si>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</si>
  <si>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</si>
  <si>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</si>
  <si>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</si>
  <si>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</si>
  <si>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</si>
  <si>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</si>
  <si>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</si>
  <si>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</si>
  <si>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</si>
  <si>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</si>
  <si>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</si>
  <si>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</si>
  <si>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</si>
  <si>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</si>
  <si>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</si>
  <si>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</si>
  <si>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</si>
  <si>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</si>
  <si>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</si>
  <si>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</si>
  <si>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</si>
  <si>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</si>
  <si>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</si>
  <si>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</si>
  <si>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</si>
  <si>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</si>
  <si>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</si>
  <si>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</si>
  <si>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</si>
  <si>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</si>
  <si>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</si>
  <si>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</si>
  <si>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</si>
  <si>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</si>
  <si>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</si>
  <si>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</si>
  <si>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</si>
  <si>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</si>
  <si>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</si>
  <si>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</si>
  <si>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</si>
  <si>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</si>
  <si>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</si>
  <si>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</si>
  <si>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</si>
  <si>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</si>
  <si>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</si>
  <si>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</si>
  <si>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</si>
  <si>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</si>
  <si>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</si>
  <si>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</si>
  <si>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</si>
  <si>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</si>
  <si>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</si>
  <si>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</si>
  <si>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</si>
  <si>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</si>
  <si>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</si>
  <si>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</si>
  <si>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</si>
  <si>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</si>
  <si>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</si>
  <si>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</si>
  <si>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</si>
  <si>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</si>
  <si>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</si>
  <si>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</si>
  <si>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</si>
  <si>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</si>
  <si>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</si>
  <si>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</si>
  <si>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</si>
  <si>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</si>
  <si>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</si>
  <si>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</si>
  <si>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</si>
  <si>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</si>
  <si>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</si>
  <si>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</si>
  <si>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</si>
  <si>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</si>
  <si>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</si>
  <si>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</si>
  <si>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</si>
  <si>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</si>
  <si>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</si>
  <si>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</si>
  <si>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</si>
  <si>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</si>
  <si>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</si>
  <si>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</si>
  <si>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</si>
  <si>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</si>
  <si>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</si>
  <si>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</si>
  <si>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</si>
  <si>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</si>
  <si>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</si>
  <si>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</si>
  <si>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</si>
  <si>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</si>
  <si>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</si>
  <si>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</si>
  <si>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</si>
  <si>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</si>
  <si>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</si>
  <si>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</si>
  <si>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</si>
  <si>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</si>
  <si>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</si>
  <si>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</si>
  <si>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</si>
  <si>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</si>
  <si>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</si>
  <si>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</si>
  <si>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</si>
  <si>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</si>
  <si>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</si>
  <si>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</si>
  <si>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</si>
  <si>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</si>
  <si>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</si>
  <si>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</si>
  <si>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</si>
  <si>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</si>
  <si>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</si>
  <si>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</si>
  <si>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</si>
  <si>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</si>
  <si>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</si>
  <si>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</si>
  <si>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</si>
  <si>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</si>
  <si>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</si>
  <si>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</si>
  <si>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</si>
  <si>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</si>
  <si>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</si>
  <si>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</si>
  <si>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</si>
  <si>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</si>
  <si>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</si>
  <si>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</si>
  <si>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</si>
  <si>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</si>
  <si>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</si>
  <si>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</si>
  <si>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</si>
  <si>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</si>
  <si>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</si>
  <si>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</si>
  <si>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</si>
  <si>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</si>
  <si>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</si>
  <si>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</si>
  <si>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</si>
  <si>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</si>
  <si>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</si>
  <si>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</si>
  <si>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</si>
  <si>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</si>
  <si>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</si>
  <si>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</si>
  <si>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</si>
  <si>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</si>
  <si>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</si>
  <si>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</si>
  <si>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</si>
  <si>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</si>
  <si>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</si>
  <si>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</si>
  <si>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</si>
  <si>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</si>
  <si>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</si>
  <si>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</si>
  <si>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</si>
  <si>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</si>
  <si>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</si>
  <si>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</si>
  <si>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</si>
  <si>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</si>
  <si>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</si>
  <si>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</si>
  <si>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</si>
  <si>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</si>
  <si>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</si>
  <si>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</si>
  <si>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</si>
  <si>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</si>
  <si>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</si>
  <si>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</si>
  <si>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</si>
  <si>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</si>
  <si>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</si>
  <si>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</si>
  <si>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</si>
  <si>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</si>
  <si>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</si>
  <si>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</si>
  <si>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</si>
  <si>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</si>
  <si>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</si>
  <si>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</si>
  <si>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</si>
  <si>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</si>
  <si>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</si>
  <si>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</si>
  <si>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</si>
  <si>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</si>
  <si>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</si>
  <si>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</si>
  <si>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</si>
  <si>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</si>
  <si>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</si>
  <si>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</si>
  <si>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</si>
  <si>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</si>
  <si>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</si>
  <si>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</si>
  <si>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</si>
  <si>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</si>
  <si>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</si>
  <si>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</si>
  <si>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</si>
  <si>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</si>
  <si>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</si>
  <si>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</si>
  <si>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</si>
  <si>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</si>
  <si>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</si>
  <si>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</si>
  <si>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</si>
  <si>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</si>
  <si>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</si>
  <si>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</si>
  <si>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</si>
  <si>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</si>
  <si>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</si>
  <si>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</si>
  <si>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</si>
  <si>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</si>
  <si>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</si>
  <si>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</si>
  <si>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</si>
  <si>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</si>
  <si>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</si>
  <si>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</si>
  <si>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</si>
  <si>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</si>
  <si>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</si>
  <si>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</si>
  <si>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</si>
  <si>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</si>
  <si>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</si>
  <si>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</si>
  <si>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</si>
  <si>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</si>
  <si>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</si>
  <si>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</si>
  <si>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</si>
  <si>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</si>
  <si>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</si>
  <si>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</si>
  <si>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</si>
  <si>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</si>
  <si>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</si>
  <si>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</si>
  <si>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</si>
  <si>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</si>
  <si>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</si>
  <si>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</si>
  <si>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</si>
  <si>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</si>
  <si>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</si>
  <si>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</si>
  <si>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</si>
  <si>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</si>
  <si>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</si>
  <si>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</si>
  <si>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</si>
  <si>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</si>
  <si>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</si>
  <si>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</si>
  <si>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</si>
  <si>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</si>
  <si>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</si>
  <si>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</si>
  <si>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</si>
  <si>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</si>
  <si>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</si>
  <si>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</si>
  <si>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</si>
  <si>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</si>
  <si>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</si>
  <si>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</si>
  <si>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</si>
  <si>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</si>
  <si>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</si>
  <si>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</si>
  <si>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</si>
  <si>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</si>
  <si>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</si>
  <si>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</si>
  <si>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</si>
  <si>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</si>
  <si>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</si>
  <si>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</si>
  <si>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</si>
  <si>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</si>
  <si>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</si>
  <si>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</si>
  <si>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</si>
  <si>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</si>
  <si>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</si>
  <si>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</si>
  <si>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</si>
  <si>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</si>
  <si>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</si>
  <si>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</si>
  <si>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</si>
  <si>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</si>
  <si>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</si>
  <si>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</si>
  <si>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</si>
  <si>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</si>
  <si>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</si>
  <si>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</si>
  <si>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</si>
  <si>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</si>
  <si>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</si>
  <si>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</si>
  <si>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</si>
  <si>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</si>
  <si>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</si>
  <si>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</si>
  <si>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</si>
  <si>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</si>
  <si>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</si>
  <si>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</si>
  <si>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</si>
  <si>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</si>
  <si>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</si>
  <si>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</si>
  <si>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</si>
  <si>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</si>
  <si>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</si>
  <si>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</si>
  <si>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</si>
  <si>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</si>
  <si>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</si>
  <si>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</si>
  <si>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</si>
  <si>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</si>
  <si>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</si>
  <si>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</si>
  <si>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</si>
  <si>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</si>
  <si>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</si>
  <si>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</si>
  <si>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</si>
  <si>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</si>
  <si>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</si>
  <si>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</si>
  <si>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</si>
  <si>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</si>
  <si>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</si>
  <si>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</si>
  <si>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</si>
  <si>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</si>
  <si>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</si>
  <si>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</si>
  <si>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</si>
  <si>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</si>
  <si>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</si>
  <si>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</si>
  <si>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</si>
  <si>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</si>
  <si>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</si>
  <si>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</si>
  <si>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</si>
  <si>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</si>
  <si>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</si>
  <si>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</si>
  <si>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</si>
  <si>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</si>
  <si>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</si>
  <si>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</si>
  <si>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</si>
  <si>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</si>
  <si>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</si>
  <si>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</si>
  <si>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</si>
  <si>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</si>
  <si>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</si>
  <si>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</si>
  <si>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</si>
  <si>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</si>
  <si>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</si>
  <si>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</si>
  <si>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</si>
  <si>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</si>
  <si>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</si>
  <si>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</si>
  <si>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</si>
  <si>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</si>
  <si>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</si>
  <si>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</si>
  <si>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</si>
  <si>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</si>
  <si>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</si>
  <si>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</si>
  <si>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</si>
  <si>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</si>
  <si>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</si>
  <si>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</si>
  <si>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</si>
  <si>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</si>
  <si>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</si>
  <si>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</si>
  <si>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</si>
  <si>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</si>
  <si>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</si>
  <si>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</si>
  <si>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</si>
  <si>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</si>
  <si>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</si>
  <si>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</si>
  <si>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</si>
  <si>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</si>
  <si>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</si>
  <si>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</si>
  <si>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</si>
  <si>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</si>
  <si>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</si>
  <si>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</si>
  <si>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</si>
  <si>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</si>
  <si>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</si>
  <si>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</si>
  <si>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</si>
  <si>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</si>
  <si>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</si>
  <si>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</si>
  <si>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</si>
  <si>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</si>
  <si>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</si>
  <si>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</si>
  <si>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</si>
  <si>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</si>
  <si>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</si>
  <si>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</si>
  <si>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</si>
  <si>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</si>
  <si>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</si>
  <si>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</si>
  <si>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</si>
  <si>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</si>
  <si>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</si>
  <si>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</si>
  <si>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</si>
  <si>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</si>
  <si>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</si>
  <si>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</si>
  <si>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</si>
  <si>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</si>
  <si>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</si>
  <si>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</si>
  <si>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</si>
  <si>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</si>
  <si>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</si>
  <si>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</si>
  <si>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</si>
  <si>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</si>
  <si>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</si>
  <si>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</si>
  <si>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</si>
  <si>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</si>
  <si>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</si>
  <si>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</si>
  <si>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</si>
  <si>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</si>
  <si>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</si>
  <si>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</si>
  <si>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</si>
  <si>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</si>
  <si>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</si>
  <si>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</si>
  <si>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</si>
  <si>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</si>
  <si>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</si>
  <si>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</si>
  <si>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</si>
  <si>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</si>
  <si>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</si>
  <si>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</si>
  <si>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</si>
  <si>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</si>
  <si>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</si>
  <si>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</si>
  <si>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</si>
  <si>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</si>
  <si>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</si>
  <si>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</si>
  <si>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</si>
  <si>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</si>
  <si>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</si>
  <si>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</si>
  <si>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</si>
  <si>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</si>
  <si>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</si>
  <si>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</si>
  <si>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</si>
  <si>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</si>
  <si>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</si>
  <si>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</si>
  <si>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</si>
  <si>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</si>
  <si>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</si>
  <si>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</si>
  <si>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</si>
  <si>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</si>
  <si>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</si>
  <si>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</si>
  <si>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</si>
  <si>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</si>
  <si>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</si>
  <si>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</si>
  <si>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</si>
  <si>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</si>
  <si>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</si>
  <si>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</si>
  <si>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</si>
  <si>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</si>
  <si>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</si>
  <si>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</si>
  <si>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</si>
  <si>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</si>
  <si>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</si>
  <si>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</si>
  <si>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</si>
  <si>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</si>
  <si>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</si>
  <si>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</si>
  <si>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</si>
  <si>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</si>
  <si>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</si>
  <si>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</si>
  <si>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</si>
  <si>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</si>
  <si>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</si>
  <si>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</si>
  <si>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</si>
  <si>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</si>
  <si>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</si>
  <si>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</si>
  <si>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</si>
  <si>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</si>
  <si>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</si>
  <si>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</si>
  <si>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</si>
  <si>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</si>
  <si>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</si>
  <si>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</si>
  <si>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</si>
  <si>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</si>
  <si>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</si>
  <si>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</si>
  <si>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</si>
  <si>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</si>
  <si>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</si>
  <si>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</si>
  <si>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</si>
  <si>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</si>
  <si>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</si>
  <si>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</si>
  <si>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</si>
  <si>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</si>
  <si>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</si>
  <si>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</si>
  <si>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</si>
  <si>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</si>
  <si>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</si>
  <si>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</si>
  <si>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</si>
  <si>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</si>
  <si>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</si>
  <si>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</si>
  <si>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</si>
  <si>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</si>
  <si>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</si>
  <si>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</si>
  <si>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</si>
  <si>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</si>
  <si>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</si>
  <si>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</si>
  <si>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</si>
  <si>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</si>
  <si>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</si>
  <si>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</si>
  <si>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</si>
  <si>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</si>
  <si>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</si>
  <si>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</si>
  <si>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</si>
  <si>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</si>
  <si>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</si>
  <si>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</si>
  <si>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</si>
  <si>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</si>
  <si>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</si>
  <si>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</si>
  <si>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</si>
  <si>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</si>
  <si>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</si>
  <si>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</si>
  <si>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</si>
  <si>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</si>
  <si>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</si>
  <si>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</si>
  <si>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</si>
  <si>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</si>
  <si>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</si>
  <si>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</si>
  <si>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</si>
  <si>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</si>
  <si>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</si>
  <si>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</si>
  <si>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</si>
  <si>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</si>
  <si>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</si>
  <si>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</si>
  <si>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</si>
  <si>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</si>
  <si>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</si>
  <si>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</si>
  <si>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</si>
  <si>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</si>
  <si>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</si>
  <si>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</si>
  <si>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</si>
  <si>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</si>
  <si>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</si>
  <si>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</si>
  <si>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</si>
  <si>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</si>
  <si>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</si>
  <si>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</si>
  <si>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</si>
  <si>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</si>
  <si>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</si>
  <si>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</si>
  <si>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</si>
  <si>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</si>
  <si>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</si>
  <si>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</si>
  <si>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</si>
  <si>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</si>
  <si>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</si>
  <si>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</si>
  <si>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</si>
  <si>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</si>
  <si>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</si>
  <si>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</si>
  <si>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</si>
  <si>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</si>
  <si>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</si>
  <si>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</si>
  <si>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</si>
  <si>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</si>
  <si>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</si>
  <si>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</si>
  <si>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</si>
  <si>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</si>
  <si>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</si>
  <si>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</si>
  <si>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</si>
  <si>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</si>
  <si>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</si>
  <si>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</si>
  <si>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</si>
  <si>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</si>
  <si>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</si>
  <si>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</si>
  <si>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</si>
  <si>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</si>
  <si>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</si>
  <si>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</si>
  <si>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</si>
  <si>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</si>
  <si>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</si>
  <si>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</si>
  <si>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</si>
  <si>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</si>
  <si>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</si>
  <si>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</si>
  <si>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</si>
  <si>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</si>
  <si>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</si>
  <si>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</si>
  <si>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</si>
  <si>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</si>
  <si>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</si>
  <si>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</si>
  <si>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</si>
  <si>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</si>
  <si>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</si>
  <si>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</si>
  <si>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</si>
  <si>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</si>
  <si>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</si>
  <si>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</si>
  <si>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</si>
  <si>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</si>
  <si>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</si>
  <si>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</si>
  <si>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</si>
  <si>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</si>
  <si>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</si>
  <si>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</si>
  <si>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</si>
  <si>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</si>
  <si>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</si>
  <si>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</si>
  <si>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</si>
  <si>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</si>
  <si>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</si>
  <si>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</si>
  <si>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</si>
  <si>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</si>
  <si>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</si>
  <si>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</si>
  <si>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</si>
  <si>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</si>
  <si>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</si>
  <si>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</si>
  <si>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</si>
  <si>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</si>
  <si>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</si>
  <si>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</si>
  <si>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</si>
  <si>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</si>
  <si>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</si>
  <si>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</si>
  <si>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</si>
  <si>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</si>
  <si>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</si>
  <si>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</si>
  <si>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</si>
  <si>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</si>
  <si>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</si>
  <si>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</si>
  <si>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</si>
  <si>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</si>
  <si>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</si>
  <si>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</si>
  <si>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</si>
  <si>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</si>
  <si>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</si>
  <si>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</si>
  <si>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</si>
  <si>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</si>
  <si>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</si>
  <si>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</si>
  <si>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</si>
  <si>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</si>
  <si>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</si>
  <si>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</si>
  <si>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</si>
  <si>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</si>
  <si>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</si>
  <si>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</si>
  <si>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</si>
  <si>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</si>
  <si>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</si>
  <si>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</si>
  <si>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</si>
  <si>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</si>
  <si>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</si>
  <si>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</si>
  <si>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</si>
  <si>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</si>
  <si>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</si>
  <si>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</si>
  <si>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</si>
  <si>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</si>
  <si>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</si>
  <si>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</si>
  <si>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</si>
  <si>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</si>
  <si>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</si>
  <si>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</si>
  <si>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</si>
  <si>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</si>
  <si>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</si>
  <si>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</si>
  <si>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</si>
  <si>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</si>
  <si>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</si>
  <si>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</si>
  <si>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</si>
  <si>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</si>
  <si>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</si>
  <si>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</si>
  <si>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</si>
  <si>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</si>
  <si>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</si>
  <si>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</si>
  <si>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</si>
  <si>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</si>
  <si>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</si>
  <si>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</si>
  <si>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</si>
  <si>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</si>
  <si>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</si>
  <si>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</si>
  <si>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</si>
  <si>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</si>
  <si>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</si>
  <si>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</si>
  <si>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</si>
  <si>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</si>
  <si>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</si>
  <si>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</si>
  <si>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</si>
  <si>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</si>
  <si>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</si>
  <si>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</si>
  <si>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</si>
  <si>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</si>
  <si>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</si>
  <si>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</si>
  <si>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</si>
  <si>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</si>
  <si>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</si>
  <si>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</si>
  <si>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</si>
  <si>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</si>
  <si>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</si>
  <si>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</si>
  <si>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</si>
  <si>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</si>
  <si>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</si>
  <si>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</si>
  <si>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</si>
  <si>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</si>
  <si>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</si>
  <si>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</si>
  <si>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</si>
  <si>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</si>
  <si>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</si>
  <si>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</si>
  <si>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</si>
  <si>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</si>
  <si>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</si>
  <si>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</si>
  <si>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</si>
  <si>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</si>
  <si>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</si>
  <si>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</si>
  <si>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</si>
  <si>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</si>
  <si>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</si>
  <si>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</si>
  <si>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</si>
  <si>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</si>
  <si>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</si>
  <si>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</si>
  <si>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</si>
  <si>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</si>
  <si>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</si>
  <si>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</si>
  <si>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</si>
  <si>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</si>
  <si>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</si>
  <si>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</si>
  <si>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</si>
  <si>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</si>
  <si>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</si>
  <si>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</si>
  <si>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</si>
  <si>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</si>
  <si>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</si>
  <si>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</si>
  <si>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</si>
  <si>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</si>
  <si>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</si>
  <si>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</si>
  <si>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</si>
  <si>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</si>
  <si>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</si>
  <si>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</si>
  <si>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</si>
  <si>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</si>
  <si>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</si>
  <si>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</si>
  <si>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</si>
  <si>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</si>
  <si>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</si>
  <si>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</si>
  <si>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</si>
  <si>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</si>
  <si>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</si>
  <si>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</si>
  <si>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</si>
  <si>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</si>
  <si>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</si>
  <si>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</si>
  <si>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</si>
  <si>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</si>
  <si>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</si>
  <si>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</si>
  <si>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</si>
  <si>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</si>
  <si>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</si>
  <si>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</si>
  <si>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</si>
  <si>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</si>
  <si>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</si>
  <si>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</si>
  <si>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</si>
  <si>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</si>
  <si>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</si>
  <si>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</si>
  <si>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</si>
  <si>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</si>
  <si>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</si>
  <si>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</si>
  <si>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</si>
  <si>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</si>
  <si>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</si>
  <si>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</si>
  <si>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</si>
  <si>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</si>
  <si>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</si>
  <si>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</si>
  <si>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</si>
  <si>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</si>
  <si>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</si>
  <si>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</si>
  <si>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</si>
  <si>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</si>
  <si>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</si>
  <si>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</si>
  <si>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</si>
  <si>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</si>
  <si>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</si>
  <si>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</si>
  <si>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</si>
  <si>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</si>
  <si>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</si>
  <si>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</si>
  <si>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</si>
  <si>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</si>
  <si>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</si>
  <si>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</si>
  <si>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</si>
  <si>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</si>
  <si>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</si>
  <si>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</si>
  <si>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</si>
  <si>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</si>
  <si>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</si>
  <si>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</si>
  <si>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</si>
  <si>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</si>
  <si>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</si>
  <si>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</si>
  <si>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</si>
  <si>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</si>
  <si>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</si>
  <si>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</si>
  <si>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</si>
  <si>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</si>
  <si>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</si>
  <si>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</si>
  <si>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</si>
  <si>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</si>
  <si>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</si>
  <si>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</si>
  <si>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</si>
  <si>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</si>
  <si>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</si>
  <si>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</si>
  <si>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</si>
  <si>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</si>
  <si>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</si>
  <si>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</si>
  <si>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</si>
  <si>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</si>
  <si>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</si>
  <si>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</si>
  <si>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</si>
  <si>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</si>
  <si>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</si>
  <si>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</si>
  <si>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</si>
  <si>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</si>
  <si>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</si>
  <si>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</si>
  <si>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</si>
  <si>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</si>
  <si>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</si>
  <si>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</si>
  <si>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</si>
  <si>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</si>
  <si>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</si>
  <si>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</si>
  <si>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</si>
  <si>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</si>
  <si>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</si>
  <si>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</si>
  <si>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</si>
  <si>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</si>
  <si>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</si>
  <si>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</si>
  <si>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</si>
  <si>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</si>
  <si>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</si>
  <si>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</si>
  <si>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</si>
  <si>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</si>
  <si>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</si>
  <si>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</si>
  <si>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</si>
  <si>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</si>
  <si>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</si>
  <si>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</si>
  <si>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</si>
  <si>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</si>
  <si>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</si>
  <si>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</si>
  <si>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</si>
  <si>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</si>
  <si>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</si>
  <si>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</si>
  <si>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</si>
  <si>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</si>
  <si>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</si>
  <si>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</si>
  <si>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</si>
  <si>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</si>
  <si>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</si>
  <si>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</si>
  <si>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</si>
  <si>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</si>
  <si>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</si>
  <si>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</si>
  <si>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</si>
  <si>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</si>
  <si>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</si>
  <si>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</si>
  <si>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</si>
  <si>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</si>
  <si>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</si>
  <si>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</si>
  <si>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</si>
  <si>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</si>
  <si>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</si>
  <si>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</si>
  <si>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</si>
  <si>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</si>
  <si>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</si>
  <si>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</si>
  <si>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</si>
  <si>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</si>
  <si>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</si>
  <si>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</si>
  <si>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</si>
  <si>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</si>
  <si>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</si>
  <si>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</si>
  <si>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</si>
  <si>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</si>
  <si>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</si>
  <si>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</si>
  <si>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</si>
  <si>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</si>
  <si>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</si>
  <si>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</si>
  <si>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</si>
  <si>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</si>
  <si>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</si>
  <si>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</si>
  <si>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</si>
  <si>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</si>
  <si>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</si>
  <si>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</si>
  <si>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</si>
  <si>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</si>
  <si>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</si>
  <si>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</si>
  <si>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</si>
  <si>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</si>
  <si>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</si>
  <si>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</si>
  <si>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</si>
  <si>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</si>
  <si>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</si>
  <si>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</si>
  <si>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</si>
  <si>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</si>
  <si>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</si>
  <si>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</si>
  <si>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</si>
  <si>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</si>
  <si>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</si>
  <si>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</si>
  <si>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</si>
  <si>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</si>
  <si>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</si>
  <si>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</si>
  <si>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</si>
  <si>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</si>
  <si>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</si>
  <si>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</si>
  <si>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</si>
  <si>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</si>
  <si>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</si>
  <si>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</si>
  <si>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</si>
  <si>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</si>
  <si>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</si>
  <si>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</si>
  <si>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</si>
  <si>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</si>
  <si>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</si>
  <si>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</si>
  <si>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</si>
  <si>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</si>
  <si>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</si>
  <si>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</si>
  <si>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</si>
  <si>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</si>
  <si>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</si>
  <si>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</si>
  <si>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</si>
  <si>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</si>
  <si>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</si>
  <si>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</si>
  <si>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</si>
  <si>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</si>
  <si>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</si>
  <si>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</si>
  <si>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</si>
  <si>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</si>
  <si>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</si>
  <si>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</si>
  <si>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</si>
  <si>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</si>
  <si>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</si>
  <si>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</si>
  <si>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</si>
  <si>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</si>
  <si>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</si>
  <si>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</si>
  <si>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</si>
  <si>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</si>
  <si>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</si>
  <si>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</si>
  <si>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</si>
  <si>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</si>
  <si>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</si>
  <si>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</si>
  <si>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</si>
  <si>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</si>
  <si>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</si>
  <si>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</si>
  <si>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</si>
  <si>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</si>
  <si>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</si>
  <si>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</si>
  <si>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</si>
  <si>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</si>
  <si>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</si>
  <si>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</si>
  <si>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</si>
  <si>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</si>
  <si>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</si>
  <si>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</si>
  <si>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</si>
  <si>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</si>
  <si>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</si>
  <si>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</si>
  <si>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</si>
  <si>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</si>
  <si>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</si>
  <si>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</si>
  <si>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</si>
  <si>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</si>
  <si>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</si>
  <si>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</si>
  <si>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</si>
  <si>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</si>
  <si>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</si>
  <si>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</si>
  <si>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</si>
  <si>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</si>
  <si>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</si>
  <si>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</si>
  <si>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</si>
  <si>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</si>
  <si>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</si>
  <si>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</si>
  <si>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</si>
  <si>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</si>
  <si>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</si>
  <si>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</si>
  <si>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</si>
  <si>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</si>
  <si>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</si>
  <si>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</si>
  <si>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</si>
  <si>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</si>
  <si>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</si>
  <si>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</si>
  <si>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</si>
  <si>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</si>
  <si>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</si>
  <si>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</si>
  <si>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</si>
  <si>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</si>
  <si>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</si>
  <si>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</si>
  <si>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</si>
  <si>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</si>
  <si>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</si>
  <si>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</si>
  <si>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</si>
  <si>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</si>
  <si>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</si>
  <si>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</si>
  <si>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</si>
  <si>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</si>
  <si>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</si>
  <si>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</si>
  <si>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</si>
  <si>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</si>
  <si>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</si>
  <si>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</si>
  <si>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</si>
  <si>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</si>
  <si>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</si>
  <si>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</si>
  <si>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</si>
  <si>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</si>
  <si>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</si>
  <si>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</si>
  <si>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</si>
  <si>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</si>
  <si>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</si>
  <si>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</si>
  <si>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</si>
  <si>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</si>
  <si>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</si>
  <si>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</si>
  <si>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</si>
  <si>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</si>
  <si>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</si>
  <si>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</si>
  <si>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</si>
  <si>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</si>
  <si>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</si>
  <si>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</si>
  <si>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</si>
  <si>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</si>
  <si>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</si>
  <si>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</si>
  <si>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</si>
  <si>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</si>
  <si>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</si>
  <si>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</si>
  <si>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</si>
  <si>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</si>
  <si>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</si>
  <si>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</si>
  <si>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</si>
  <si>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</si>
  <si>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</si>
  <si>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</si>
  <si>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</si>
  <si>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</si>
  <si>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</si>
  <si>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</si>
  <si>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</si>
  <si>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</si>
  <si>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</si>
  <si>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</si>
  <si>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</si>
  <si>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</si>
  <si>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</si>
  <si>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</si>
  <si>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</si>
  <si>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</si>
  <si>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</si>
  <si>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</si>
  <si>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</si>
  <si>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</si>
  <si>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</si>
  <si>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</si>
  <si>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</si>
  <si>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</si>
  <si>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</si>
  <si>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</si>
  <si>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</si>
  <si>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</si>
  <si>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</si>
  <si>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</si>
  <si>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</si>
  <si>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</si>
  <si>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</si>
  <si>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</si>
  <si>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</si>
  <si>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</si>
  <si>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</si>
  <si>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</si>
  <si>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</si>
  <si>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</si>
  <si>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</si>
  <si>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</si>
  <si>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</si>
  <si>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</si>
  <si>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</si>
  <si>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</si>
  <si>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</si>
  <si>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</si>
  <si>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</si>
  <si>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</si>
  <si>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</si>
  <si>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</si>
  <si>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</si>
  <si>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</si>
  <si>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</si>
  <si>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</si>
  <si>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</si>
  <si>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</si>
  <si>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</si>
  <si>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</si>
  <si>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</si>
  <si>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</si>
  <si>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</si>
  <si>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</si>
  <si>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</si>
  <si>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</si>
  <si>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</si>
  <si>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</si>
  <si>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</si>
  <si>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</si>
  <si>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</si>
  <si>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</si>
  <si>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</si>
  <si>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</si>
  <si>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</si>
  <si>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</si>
  <si>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</si>
  <si>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</si>
  <si>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</si>
  <si>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</si>
  <si>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</si>
  <si>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</si>
  <si>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</si>
  <si>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</si>
  <si>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</si>
  <si>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</si>
  <si>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</si>
  <si>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</si>
  <si>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</si>
  <si>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</si>
  <si>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</si>
  <si>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</si>
  <si>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</si>
  <si>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</si>
  <si>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</si>
  <si>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</si>
  <si>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</si>
  <si>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</si>
  <si>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</si>
  <si>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</si>
  <si>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</si>
  <si>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</si>
  <si>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</si>
  <si>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</si>
  <si>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</si>
  <si>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</si>
  <si>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</si>
  <si>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</si>
  <si>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</si>
  <si>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</si>
  <si>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</si>
  <si>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</si>
  <si>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</si>
  <si>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</si>
  <si>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</si>
  <si>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</si>
  <si>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</si>
  <si>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</si>
  <si>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</si>
  <si>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</si>
  <si>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</si>
  <si>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</si>
  <si>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</si>
  <si>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</si>
  <si>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</si>
  <si>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</si>
  <si>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</si>
  <si>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</si>
  <si>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</si>
  <si>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</si>
  <si>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</si>
  <si>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</si>
  <si>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</si>
  <si>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</si>
  <si>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</si>
  <si>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</si>
  <si>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</si>
  <si>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</si>
  <si>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</si>
  <si>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</si>
  <si>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</si>
  <si>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</si>
  <si>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</si>
  <si>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</si>
  <si>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</si>
  <si>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</si>
  <si>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</si>
  <si>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</si>
  <si>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</si>
  <si>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</si>
  <si>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</si>
  <si>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</si>
  <si>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</si>
  <si>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</si>
  <si>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</si>
  <si>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</si>
  <si>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</si>
  <si>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</si>
  <si>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</si>
  <si>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</si>
  <si>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</si>
  <si>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</si>
  <si>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</si>
  <si>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</si>
  <si>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</si>
  <si>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</si>
  <si>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</si>
  <si>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</si>
  <si>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</si>
  <si>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</si>
  <si>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</si>
  <si>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</si>
  <si>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</si>
  <si>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</si>
  <si>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</si>
  <si>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</si>
  <si>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</si>
  <si>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</si>
  <si>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</si>
  <si>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</si>
  <si>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</si>
  <si>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</si>
  <si>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</si>
  <si>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</si>
  <si>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</si>
  <si>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</si>
  <si>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</si>
  <si>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</si>
  <si>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</si>
  <si>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</si>
  <si>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</si>
  <si>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</si>
  <si>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</si>
  <si>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</si>
  <si>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</si>
  <si>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</si>
  <si>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</si>
  <si>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</si>
  <si>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</si>
  <si>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</si>
  <si>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</si>
  <si>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</si>
  <si>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</si>
  <si>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</si>
  <si>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</si>
  <si>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</si>
  <si>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</si>
  <si>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</si>
  <si>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</si>
  <si>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</si>
  <si>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</si>
  <si>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</si>
  <si>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</si>
  <si>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</si>
  <si>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</si>
  <si>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</si>
  <si>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</si>
  <si>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</si>
  <si>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</si>
  <si>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</si>
  <si>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</si>
  <si>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</si>
  <si>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</si>
  <si>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</si>
  <si>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</si>
  <si>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</si>
  <si>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</si>
  <si>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</si>
  <si>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</si>
  <si>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</si>
  <si>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</si>
  <si>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</si>
  <si>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</si>
  <si>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</si>
  <si>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</si>
  <si>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</si>
  <si>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</si>
  <si>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</si>
  <si>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</si>
  <si>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</si>
  <si>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</si>
  <si>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</si>
  <si>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</si>
  <si>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</si>
  <si>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</si>
  <si>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</si>
  <si>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</si>
  <si>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</si>
  <si>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</si>
  <si>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</si>
  <si>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</si>
  <si>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</si>
  <si>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</si>
  <si>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</si>
  <si>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</si>
  <si>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</si>
  <si>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</si>
  <si>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</si>
  <si>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</si>
  <si>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</si>
  <si>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</si>
  <si>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</si>
  <si>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</si>
  <si>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</si>
  <si>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</si>
  <si>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</si>
  <si>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</si>
  <si>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</si>
  <si>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</si>
  <si>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</si>
  <si>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</si>
  <si>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</si>
  <si>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</si>
  <si>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</si>
  <si>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</si>
  <si>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</si>
  <si>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</si>
  <si>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</si>
  <si>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</si>
  <si>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</si>
  <si>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</si>
  <si>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</si>
  <si>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</si>
  <si>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</si>
  <si>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</si>
  <si>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</si>
  <si>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</si>
  <si>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</si>
  <si>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</si>
  <si>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</si>
  <si>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</si>
  <si>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</si>
  <si>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</si>
  <si>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</si>
  <si>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</si>
  <si>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</si>
  <si>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</si>
  <si>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</si>
  <si>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</si>
  <si>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</si>
  <si>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</si>
  <si>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</si>
  <si>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</si>
  <si>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</si>
  <si>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</si>
  <si>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</si>
  <si>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</si>
  <si>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</si>
  <si>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</si>
  <si>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</si>
  <si>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</si>
  <si>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</si>
  <si>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</si>
  <si>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</si>
  <si>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</si>
  <si>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</si>
  <si>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</si>
  <si>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</si>
  <si>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</si>
  <si>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</si>
  <si>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</si>
  <si>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</si>
  <si>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</si>
  <si>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</si>
  <si>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</si>
  <si>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</si>
  <si>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</si>
  <si>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</si>
  <si>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</si>
  <si>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</si>
  <si>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</si>
  <si>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</si>
  <si>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</si>
  <si>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</si>
  <si>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</si>
  <si>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</si>
  <si>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</si>
  <si>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</si>
  <si>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</si>
  <si>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</si>
  <si>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</si>
  <si>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</si>
  <si>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</si>
  <si>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</si>
  <si>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</si>
  <si>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</si>
  <si>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</si>
  <si>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</si>
  <si>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</si>
  <si>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</si>
  <si>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</si>
  <si>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</si>
  <si>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</si>
  <si>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</si>
  <si>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</si>
  <si>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</si>
  <si>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</si>
  <si>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</si>
  <si>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</si>
  <si>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</si>
  <si>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</si>
  <si>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</si>
  <si>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</si>
  <si>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</si>
  <si>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</si>
  <si>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</si>
  <si>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</si>
  <si>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</si>
  <si>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</si>
  <si>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</si>
  <si>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</si>
  <si>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</si>
  <si>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</si>
  <si>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</si>
  <si>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</si>
  <si>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</si>
  <si>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</si>
  <si>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</si>
  <si>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</si>
  <si>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</si>
  <si>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</si>
  <si>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</si>
  <si>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</si>
  <si>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</si>
  <si>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</si>
  <si>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</si>
  <si>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</si>
  <si>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</si>
  <si>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</si>
  <si>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</si>
  <si>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</si>
  <si>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</si>
  <si>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</si>
  <si>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</si>
  <si>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</si>
  <si>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</si>
  <si>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</si>
  <si>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</si>
  <si>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</si>
  <si>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</si>
  <si>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</si>
  <si>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</si>
  <si>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</si>
  <si>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</si>
  <si>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</si>
  <si>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</si>
  <si>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</si>
  <si>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</si>
  <si>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</si>
  <si>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</si>
  <si>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</si>
  <si>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</si>
  <si>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</si>
  <si>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</si>
  <si>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</si>
  <si>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</si>
  <si>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</si>
  <si>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</si>
  <si>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</si>
  <si>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</si>
  <si>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</si>
  <si>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</si>
  <si>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</si>
  <si>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</si>
  <si>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</si>
  <si>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</si>
  <si>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</si>
  <si>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</si>
  <si>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</si>
  <si>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</si>
  <si>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</si>
  <si>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</si>
  <si>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</si>
  <si>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</si>
  <si>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</si>
  <si>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</si>
  <si>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</si>
  <si>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</si>
  <si>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</si>
  <si>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</si>
  <si>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</si>
  <si>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</si>
  <si>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</si>
  <si>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</si>
  <si>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</si>
  <si>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</si>
  <si>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</si>
  <si>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</si>
  <si>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</si>
  <si>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</si>
  <si>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</si>
  <si>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</si>
  <si>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</si>
  <si>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</si>
  <si>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</si>
  <si>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</si>
  <si>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</si>
  <si>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</si>
  <si>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</si>
  <si>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</si>
  <si>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</si>
  <si>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</si>
  <si>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</si>
  <si>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</si>
  <si>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</si>
  <si>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</si>
  <si>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</si>
  <si>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</si>
  <si>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</si>
  <si>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</si>
  <si>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</si>
  <si>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</si>
  <si>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</si>
  <si>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</si>
  <si>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</si>
  <si>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</si>
  <si>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</si>
  <si>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</si>
  <si>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</si>
  <si>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</si>
  <si>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</si>
  <si>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</si>
  <si>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</si>
  <si>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</si>
  <si>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</si>
  <si>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</si>
  <si>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</si>
  <si>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</si>
  <si>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</si>
  <si>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</si>
  <si>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</si>
  <si>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</si>
  <si>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</si>
  <si>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</si>
  <si>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</si>
  <si>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</si>
  <si>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</si>
  <si>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</si>
  <si>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</si>
  <si>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</si>
  <si>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</si>
  <si>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</si>
  <si>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</si>
  <si>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</si>
  <si>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</si>
  <si>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</si>
  <si>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</si>
  <si>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</si>
  <si>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</si>
  <si>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</si>
  <si>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</si>
  <si>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</si>
  <si>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</si>
  <si>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</si>
  <si>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</si>
  <si>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</si>
  <si>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</si>
  <si>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</si>
  <si>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</si>
  <si>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</si>
  <si>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</si>
  <si>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</si>
  <si>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</si>
  <si>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</si>
  <si>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</si>
  <si>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</si>
  <si>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</si>
  <si>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</si>
  <si>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</si>
  <si>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</si>
  <si>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</si>
  <si>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</si>
  <si>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</si>
  <si>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</si>
  <si>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</si>
  <si>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</si>
  <si>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</si>
  <si>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</si>
  <si>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</si>
  <si>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</si>
  <si>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</si>
  <si>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</si>
  <si>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</si>
  <si>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</si>
  <si>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</si>
  <si>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</si>
  <si>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</si>
  <si>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</si>
  <si>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</si>
  <si>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</si>
  <si>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</si>
  <si>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</si>
  <si>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</si>
  <si>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</si>
  <si>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</si>
  <si>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</si>
  <si>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</si>
  <si>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</si>
  <si>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</si>
  <si>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</si>
  <si>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</si>
  <si>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</si>
  <si>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</si>
  <si>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</si>
  <si>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</si>
  <si>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</si>
  <si>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</si>
  <si>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</si>
  <si>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</si>
  <si>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</si>
  <si>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</si>
  <si>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</si>
  <si>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</si>
  <si>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</si>
  <si>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</si>
  <si>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</si>
  <si>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</si>
  <si>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</si>
  <si>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</si>
  <si>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</si>
  <si>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</si>
  <si>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</si>
  <si>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</si>
  <si>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</si>
  <si>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</si>
  <si>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</si>
  <si>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</si>
  <si>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</si>
  <si>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</si>
  <si>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</si>
  <si>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</si>
  <si>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</si>
  <si>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</si>
  <si>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</si>
  <si>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</si>
  <si>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</si>
  <si>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</si>
  <si>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</si>
  <si>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</si>
  <si>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</si>
  <si>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</si>
  <si>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</si>
  <si>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</si>
  <si>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</si>
  <si>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</si>
  <si>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</si>
  <si>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</si>
  <si>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</si>
  <si>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</si>
  <si>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</si>
  <si>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</si>
  <si>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</si>
  <si>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</si>
  <si>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</si>
  <si>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</si>
  <si>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</si>
  <si>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</si>
  <si>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</si>
  <si>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</si>
  <si>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</si>
  <si>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</si>
  <si>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</si>
  <si>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</si>
  <si>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</si>
  <si>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</si>
  <si>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</si>
  <si>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</si>
  <si>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</si>
  <si>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</si>
  <si>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</si>
  <si>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</si>
  <si>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</si>
  <si>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</si>
  <si>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</si>
  <si>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</si>
  <si>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</si>
  <si>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</si>
  <si>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</si>
  <si>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</si>
  <si>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</si>
  <si>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</si>
  <si>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</si>
  <si>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</si>
  <si>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</si>
  <si>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</si>
  <si>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</si>
  <si>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</si>
  <si>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</si>
  <si>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</si>
  <si>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</si>
  <si>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</si>
  <si>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</si>
  <si>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</si>
  <si>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</si>
  <si>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</si>
  <si>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</si>
  <si>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</si>
  <si>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</si>
  <si>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</si>
  <si>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</si>
  <si>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</si>
  <si>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</si>
  <si>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</si>
  <si>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</si>
  <si>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</si>
  <si>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</si>
  <si>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</si>
  <si>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</si>
  <si>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</si>
  <si>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</si>
  <si>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</si>
  <si>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</si>
  <si>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</si>
  <si>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</si>
  <si>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</si>
  <si>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</si>
  <si>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</si>
  <si>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</si>
  <si>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</si>
  <si>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</si>
  <si>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</si>
  <si>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</si>
  <si>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</si>
  <si>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</si>
  <si>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</si>
  <si>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</si>
  <si>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</si>
  <si>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</si>
  <si>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</si>
  <si>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</si>
  <si>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</si>
  <si>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</si>
  <si>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</si>
  <si>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</si>
  <si>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</si>
  <si>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</si>
  <si>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</si>
  <si>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</si>
  <si>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</si>
  <si>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</si>
  <si>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</si>
  <si>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</si>
  <si>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</si>
  <si>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</si>
  <si>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</si>
  <si>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</si>
  <si>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</si>
  <si>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</si>
  <si>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</si>
  <si>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</si>
  <si>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</si>
  <si>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</si>
  <si>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</si>
  <si>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</si>
  <si>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</si>
  <si>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</si>
  <si>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</si>
  <si>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</si>
  <si>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</si>
  <si>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</si>
  <si>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</si>
  <si>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</si>
  <si>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</si>
  <si>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</si>
  <si>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</si>
  <si>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</si>
  <si>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</si>
  <si>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</si>
  <si>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</si>
  <si>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</si>
  <si>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</si>
  <si>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</si>
  <si>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</si>
  <si>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</si>
  <si>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</si>
  <si>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</si>
  <si>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</si>
  <si>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</si>
  <si>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</si>
  <si>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</si>
  <si>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</si>
  <si>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</si>
  <si>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</si>
  <si>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</si>
  <si>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</si>
  <si>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</si>
  <si>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</si>
  <si>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</si>
  <si>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</si>
  <si>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</si>
  <si>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</si>
  <si>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</si>
  <si>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</si>
  <si>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</si>
  <si>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</si>
  <si>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</si>
  <si>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</si>
  <si>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</si>
  <si>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</si>
  <si>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</si>
  <si>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</si>
  <si>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</si>
  <si>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</si>
  <si>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</si>
  <si>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</si>
  <si>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</si>
  <si>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</si>
  <si>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</si>
  <si>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</si>
  <si>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</si>
  <si>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</si>
  <si>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</si>
  <si>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</si>
  <si>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</si>
  <si>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</si>
  <si>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</si>
  <si>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</si>
  <si>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</si>
  <si>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</si>
  <si>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</si>
  <si>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</si>
  <si>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</si>
  <si>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</si>
  <si>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</si>
  <si>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</si>
  <si>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</si>
  <si>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</si>
  <si>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</si>
  <si>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</si>
  <si>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</si>
  <si>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</si>
  <si>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</si>
  <si>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</si>
  <si>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</si>
  <si>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</si>
  <si>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</si>
  <si>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</si>
  <si>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</si>
  <si>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</si>
  <si>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</si>
  <si>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</si>
  <si>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</si>
  <si>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</si>
  <si>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</si>
  <si>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</si>
  <si>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</si>
  <si>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</si>
  <si>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</si>
  <si>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</si>
  <si>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</si>
  <si>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</si>
  <si>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</si>
  <si>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</si>
  <si>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</si>
  <si>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</si>
  <si>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</si>
  <si>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</si>
  <si>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</si>
  <si>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</si>
  <si>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</si>
  <si>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</si>
  <si>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</si>
  <si>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</si>
  <si>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</si>
  <si>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</si>
  <si>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</si>
  <si>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</si>
  <si>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</si>
  <si>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</si>
  <si>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</si>
  <si>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</si>
  <si>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</si>
  <si>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</si>
  <si>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</si>
  <si>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</si>
  <si>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</si>
  <si>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</si>
  <si>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</si>
  <si>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</si>
  <si>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</si>
  <si>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</si>
  <si>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</si>
  <si>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</si>
  <si>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</si>
  <si>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</si>
  <si>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</si>
  <si>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</si>
  <si>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</si>
  <si>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</si>
  <si>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</si>
  <si>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</si>
  <si>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</si>
  <si>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</si>
  <si>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</si>
  <si>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</si>
  <si>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</si>
  <si>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</si>
  <si>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</si>
  <si>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</si>
  <si>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</si>
  <si>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</si>
  <si>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</si>
  <si>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</si>
  <si>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</si>
  <si>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</si>
  <si>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</si>
  <si>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</si>
  <si>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</si>
  <si>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</si>
  <si>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</si>
  <si>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</si>
  <si>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</si>
  <si>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</si>
  <si>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</si>
  <si>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</si>
  <si>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</si>
  <si>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</si>
  <si>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</si>
  <si>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</si>
  <si>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</si>
  <si>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</si>
  <si>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</si>
  <si>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</si>
  <si>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</si>
  <si>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</si>
  <si>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</si>
  <si>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</si>
  <si>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</si>
  <si>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</si>
  <si>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</si>
  <si>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</si>
  <si>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</si>
  <si>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</si>
  <si>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</si>
  <si>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</si>
  <si>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</si>
  <si>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</si>
  <si>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</si>
  <si>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</si>
  <si>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</si>
  <si>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</si>
  <si>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</si>
  <si>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</si>
  <si>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</si>
  <si>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</si>
  <si>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</si>
  <si>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</si>
  <si>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</si>
  <si>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</si>
  <si>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</si>
  <si>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</si>
  <si>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</si>
  <si>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</si>
  <si>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</si>
  <si>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</si>
  <si>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</si>
  <si>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</si>
  <si>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</si>
  <si>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</si>
  <si>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</si>
  <si>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</si>
  <si>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</si>
  <si>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</si>
  <si>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</si>
  <si>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</si>
  <si>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</si>
  <si>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</si>
  <si>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</si>
  <si>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</si>
  <si>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</si>
  <si>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</si>
  <si>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</si>
  <si>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</si>
  <si>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</si>
  <si>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</si>
  <si>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</si>
  <si>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</si>
  <si>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</si>
  <si>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</si>
  <si>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</si>
  <si>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</si>
  <si>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</si>
  <si>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</si>
  <si>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</si>
  <si>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</si>
  <si>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</si>
  <si>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</si>
  <si>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</si>
  <si>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</si>
  <si>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</si>
  <si>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</si>
  <si>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</si>
  <si>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</si>
  <si>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</si>
  <si>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</si>
  <si>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</si>
  <si>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</si>
  <si>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</si>
  <si>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</si>
  <si>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</si>
  <si>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</si>
  <si>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</si>
  <si>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</si>
  <si>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</si>
  <si>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</si>
  <si>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</si>
  <si>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</si>
  <si>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</si>
  <si>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</si>
  <si>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</si>
  <si>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</si>
  <si>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</si>
  <si>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</si>
  <si>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</si>
  <si>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</si>
  <si>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</si>
  <si>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</si>
  <si>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</si>
  <si>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</si>
  <si>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</si>
  <si>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</si>
  <si>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</si>
  <si>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</si>
  <si>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</si>
  <si>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</si>
  <si>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</si>
  <si>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</si>
  <si>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</si>
  <si>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</si>
  <si>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</si>
  <si>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</si>
  <si>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</si>
  <si>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</si>
  <si>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</si>
  <si>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</si>
  <si>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</si>
  <si>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</si>
  <si>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</si>
  <si>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</si>
  <si>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</si>
  <si>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</si>
  <si>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</si>
  <si>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</si>
  <si>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</si>
  <si>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</si>
  <si>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</si>
  <si>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</si>
  <si>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</si>
  <si>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</si>
  <si>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</si>
  <si>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</si>
  <si>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</si>
  <si>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</si>
  <si>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</si>
  <si>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</si>
  <si>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</si>
  <si>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</si>
  <si>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</si>
  <si>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</si>
  <si>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</si>
  <si>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</si>
  <si>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</si>
  <si>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</si>
  <si>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</si>
  <si>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</si>
  <si>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</si>
  <si>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</si>
  <si>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</si>
  <si>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</si>
  <si>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</si>
  <si>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</si>
  <si>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</si>
  <si>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</si>
  <si>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</si>
  <si>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</si>
  <si>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</si>
  <si>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</si>
  <si>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</si>
  <si>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</si>
  <si>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</si>
  <si>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</si>
  <si>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</si>
  <si>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</si>
  <si>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</si>
  <si>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</si>
  <si>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</si>
  <si>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</si>
  <si>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</si>
  <si>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</si>
  <si>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</si>
  <si>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</si>
  <si>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</si>
  <si>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</si>
  <si>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</si>
  <si>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</si>
  <si>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</si>
  <si>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</si>
  <si>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</si>
  <si>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</si>
  <si>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</si>
  <si>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</si>
  <si>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</si>
  <si>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</si>
  <si>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</si>
  <si>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</si>
  <si>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</si>
  <si>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</si>
  <si>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</si>
  <si>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</si>
  <si>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</si>
  <si>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</si>
  <si>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</si>
  <si>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</si>
  <si>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</si>
  <si>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</si>
  <si>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</si>
  <si>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</si>
  <si>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</si>
  <si>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</si>
  <si>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</si>
  <si>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</si>
  <si>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</si>
  <si>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</si>
  <si>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</si>
  <si>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</si>
  <si>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</si>
  <si>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</si>
  <si>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</si>
  <si>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</si>
  <si>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</si>
  <si>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</si>
  <si>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</si>
  <si>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</si>
  <si>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</si>
  <si>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</si>
  <si>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</si>
  <si>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</si>
  <si>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</si>
  <si>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</si>
  <si>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</si>
  <si>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</si>
  <si>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</si>
  <si>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</si>
  <si>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</si>
  <si>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</si>
  <si>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</si>
  <si>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</si>
  <si>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</si>
  <si>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</si>
  <si>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</si>
  <si>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</si>
  <si>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</si>
  <si>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</si>
  <si>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</si>
  <si>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</si>
  <si>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</si>
  <si>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</si>
  <si>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</si>
  <si>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</si>
  <si>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</si>
  <si>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</si>
  <si>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</si>
  <si>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</si>
  <si>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</si>
  <si>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</si>
  <si>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</si>
  <si>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</si>
  <si>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</si>
  <si>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</si>
  <si>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</si>
  <si>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</si>
  <si>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</si>
  <si>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</si>
  <si>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</si>
  <si>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</si>
  <si>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</si>
  <si>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</si>
  <si>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</si>
  <si>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</si>
  <si>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</si>
  <si>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</si>
  <si>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</si>
  <si>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</si>
  <si>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</si>
  <si>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</si>
  <si>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</si>
  <si>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</si>
  <si>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</si>
  <si>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</si>
  <si>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</si>
  <si>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</si>
  <si>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</si>
  <si>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</si>
  <si>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</si>
  <si>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</si>
  <si>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</si>
  <si>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</si>
  <si>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</si>
  <si>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</si>
  <si>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</si>
  <si>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</si>
  <si>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</si>
  <si>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</si>
  <si>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</si>
  <si>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</si>
  <si>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</si>
  <si>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</si>
  <si>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</si>
  <si>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</si>
  <si>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</si>
  <si>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</si>
  <si>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</si>
  <si>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</si>
  <si>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</si>
  <si>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</si>
  <si>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</si>
  <si>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</si>
  <si>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</si>
  <si>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</si>
  <si>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</si>
  <si>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</si>
  <si>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</si>
  <si>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</si>
  <si>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</si>
  <si>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</si>
  <si>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</si>
  <si>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</si>
  <si>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</si>
  <si>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</si>
  <si>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</si>
  <si>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</si>
  <si>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</si>
  <si>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</si>
  <si>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</si>
  <si>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</si>
  <si>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</si>
  <si>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</si>
  <si>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</si>
  <si>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</si>
  <si>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</si>
  <si>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</si>
  <si>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</si>
  <si>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</si>
  <si>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</si>
  <si>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</si>
  <si>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</si>
  <si>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</si>
  <si>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</si>
  <si>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</si>
  <si>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</si>
  <si>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</si>
  <si>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</si>
  <si>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</si>
  <si>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</si>
  <si>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</si>
  <si>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</si>
  <si>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</si>
  <si>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</si>
  <si>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</si>
  <si>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</si>
  <si>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</si>
  <si>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</si>
  <si>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</si>
  <si>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</si>
  <si>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</si>
  <si>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</si>
  <si>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</si>
  <si>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</si>
  <si>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</si>
  <si>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</si>
  <si>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</si>
  <si>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</si>
  <si>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</si>
  <si>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</si>
  <si>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</si>
  <si>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</si>
  <si>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</si>
  <si>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</si>
  <si>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</si>
  <si>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</si>
  <si>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</si>
  <si>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</si>
  <si>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</si>
  <si>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</si>
  <si>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</si>
  <si>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</si>
  <si>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</si>
  <si>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</si>
  <si>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</si>
  <si>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</si>
  <si>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</si>
  <si>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</si>
  <si>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</si>
  <si>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</si>
  <si>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</si>
  <si>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</si>
  <si>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</si>
  <si>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</si>
  <si>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</si>
  <si>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</si>
  <si>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</si>
  <si>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</si>
  <si>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</si>
  <si>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</si>
  <si>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</si>
  <si>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</si>
  <si>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</si>
  <si>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</si>
  <si>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</si>
  <si>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</si>
  <si>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</si>
  <si>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</si>
  <si>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</si>
  <si>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</si>
  <si>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</si>
  <si>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</si>
  <si>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</si>
  <si>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</si>
  <si>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</si>
  <si>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</si>
  <si>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</si>
  <si>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</si>
  <si>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</si>
  <si>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</si>
  <si>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</si>
  <si>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</si>
  <si>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</si>
  <si>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</si>
  <si>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</si>
  <si>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</si>
  <si>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</si>
  <si>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</si>
  <si>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</si>
  <si>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</si>
  <si>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</si>
  <si>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</si>
  <si>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</si>
  <si>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</si>
  <si>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</si>
  <si>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</si>
  <si>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</si>
  <si>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</si>
  <si>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</si>
  <si>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</si>
  <si>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</si>
  <si>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</si>
  <si>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</si>
  <si>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</si>
  <si>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</si>
  <si>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</si>
  <si>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</si>
  <si>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</si>
  <si>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</si>
  <si>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</si>
  <si>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</si>
  <si>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</si>
  <si>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</si>
  <si>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</si>
  <si>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</si>
  <si>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</si>
  <si>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</si>
  <si>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</si>
  <si>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</si>
  <si>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</si>
  <si>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</si>
  <si>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</si>
  <si>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</si>
  <si>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</si>
  <si>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</si>
  <si>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</si>
  <si>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</si>
  <si>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</si>
  <si>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</si>
  <si>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</si>
  <si>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</si>
  <si>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</si>
  <si>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</si>
  <si>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</si>
  <si>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</si>
  <si>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</si>
  <si>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</si>
  <si>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</si>
  <si>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</si>
  <si>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</si>
  <si>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</si>
  <si>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</si>
  <si>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</si>
  <si>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</si>
  <si>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</si>
  <si>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</si>
  <si>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</si>
  <si>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</si>
  <si>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</si>
  <si>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</si>
  <si>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</si>
  <si>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</si>
  <si>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</si>
  <si>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</si>
  <si>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</si>
  <si>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</si>
  <si>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</si>
  <si>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</si>
  <si>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</si>
  <si>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</si>
  <si>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</si>
  <si>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</si>
  <si>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</si>
  <si>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</si>
  <si>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</si>
  <si>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</si>
  <si>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</si>
  <si>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</si>
  <si>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</si>
  <si>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</si>
  <si>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</si>
  <si>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</si>
  <si>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</si>
  <si>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</si>
  <si>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</si>
  <si>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</si>
  <si>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</si>
  <si>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</si>
  <si>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</si>
  <si>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</si>
  <si>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</si>
  <si>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</si>
  <si>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</si>
  <si>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</si>
  <si>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</si>
  <si>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</si>
  <si>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</si>
  <si>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</si>
  <si>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</si>
  <si>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</si>
  <si>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</si>
  <si>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</si>
  <si>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</si>
  <si>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</si>
  <si>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</si>
  <si>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</si>
  <si>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</si>
  <si>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</si>
  <si>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</si>
  <si>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</si>
  <si>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</si>
  <si>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</si>
  <si>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</si>
  <si>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</si>
  <si>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</si>
  <si>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</si>
  <si>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</si>
  <si>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</si>
  <si>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</si>
  <si>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</si>
  <si>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</si>
  <si>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</si>
  <si>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</si>
  <si>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</si>
  <si>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</si>
  <si>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</si>
  <si>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</si>
  <si>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</si>
  <si>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</si>
  <si>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</si>
  <si>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</si>
  <si>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</si>
  <si>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</si>
  <si>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</si>
  <si>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</si>
  <si>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</si>
  <si>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</si>
  <si>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</si>
  <si>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</si>
  <si>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</si>
  <si>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</si>
  <si>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</si>
  <si>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</si>
  <si>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</si>
  <si>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</si>
  <si>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</si>
  <si>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</si>
  <si>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</si>
  <si>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</si>
  <si>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</si>
  <si>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</si>
  <si>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</si>
  <si>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</si>
  <si>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</si>
  <si>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</si>
  <si>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</si>
  <si>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</si>
  <si>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</si>
  <si>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</si>
  <si>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</si>
  <si>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</si>
  <si>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</si>
  <si>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</si>
  <si>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</si>
  <si>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</si>
  <si>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</si>
  <si>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</si>
  <si>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</si>
  <si>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</si>
  <si>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</si>
  <si>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</si>
  <si>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</si>
  <si>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</si>
  <si>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</si>
  <si>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</si>
  <si>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</si>
  <si>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</si>
  <si>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</si>
  <si>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</si>
  <si>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</si>
  <si>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</si>
  <si>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</si>
  <si>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</si>
  <si>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</si>
  <si>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</si>
  <si>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</si>
  <si>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</si>
  <si>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</si>
  <si>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</si>
  <si>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</si>
  <si>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</si>
  <si>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</si>
  <si>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</si>
  <si>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</si>
  <si>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</si>
  <si>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</si>
  <si>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</si>
  <si>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</si>
  <si>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</si>
  <si>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PCM-20251122-00000119</t>
  </si>
  <si>
    <t>Site located at helton hotel access issues at night time , Team will check by morning</t>
  </si>
  <si>
    <t xml:space="preserve"> PCM-20250215-00000830 </t>
  </si>
  <si>
    <t>LTE site still down and  site located in aramco area access issue need special permission</t>
  </si>
  <si>
    <t>PCM-20251121-00001195</t>
  </si>
  <si>
    <t xml:space="preserve">night access issue / USF area team will check morning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</si>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</sst>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164" fontId="26" fillId="1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0" totalsRowShown="0" headerRowDxfId="64" dataDxfId="63" headerRowBorderDxfId="61" tableBorderDxfId="62">
  <autoFilter ref="A1:L9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0" totalsRowShown="0" headerRowDxfId="48" dataDxfId="47" headerRowBorderDxfId="45" tableBorderDxfId="46" totalsRowBorderDxfId="44">
  <autoFilter ref="A1:L4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320.17532685185142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45983.123752777778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45983.123752777778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45983.123752777778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45983.123752777778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45983.123752777778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45983.123752777778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45983.123752777778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45983.123752777778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45983.123752777778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45983.123752777778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45983.123752777778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45983.123752777778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45983.123752777778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45983.123752777778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45983.123752777778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45983.123752777778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45983.123752777778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45983.123752777778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45983.123752777778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45983.123752777778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45983.123752777778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45983.123752777778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45983.123752777778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45983.123752777778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45983.123752777778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45983.123752777778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45983.123752777778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45983.123752777778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45983.123752777778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45983.123752777778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45983.123752777778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45983.123752777778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45983.123752777778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45983.123752777778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45983.123752777778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45983.123752777778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45983.123752777778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45983.123752777778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45983.123752777778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45983.123752777778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45983.123752777778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45983.123752777778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45983.123752777778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45983.123752777778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45983.123752777778</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45983.123752777778</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45983.123752777778</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45983.123752777778</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3506C45B-1A07-41C0-AB90-BA5A4B96C58F}"/>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158.12391481481609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45983.123752777778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45983.123752777778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45983.123752777778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45983.123752777778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45983.123752777778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45983.123752777778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45983.123752777778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45983.123752777778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45983.123752777778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45983.123752777778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45983.123752777778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45983.123752777778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45983.123752777778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45983.123752777778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45983.123752777778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45983.123752777778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45983.123752777778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45983.123752777778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45983.123752777778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45983.123752777778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45983.123752777778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45983.123752777778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45983.123752777778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45983.123752777778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45983.123752777778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45983.123752777778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45983.123752777778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45983.123752777778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45983.123752777778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45983.123752777778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45983.123752777778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45983.123752777778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45983.123752777778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45983.123752777778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45983.123752777778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45983.123752777778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45983.123752777778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45983.123752777778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45983.123752777778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45983.123752777778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45983.123752777778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45983.123752777778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45983.123752777778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45983.123752777778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45983.123752777778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45983.123752777778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45983.123752777778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45983.123752777778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45983.123752777778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45983.123752777778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45983.123752777778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45983.123752777778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45983.123752777778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45983.123752777778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45983.123752777778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45983.123752777778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45983.123752777778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45983.123752777778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45983.123752777778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45983.123752777778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45983.123752777778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45983.123752777778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45983.123752777778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45983.123752777778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45983.123752777778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45983.123752777778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45983.123752777778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45983.123752777778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45983.123752777778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45983.123752777778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45983.123752777778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45983.123752777778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45983.123752777778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45983.123752777778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45983.123752777778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45983.123752777778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45983.123752777778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45983.123752777778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45983.123752777778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45983.123752777778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45983.123752777778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45983.123752777778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45983.123752777778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45983.123752777778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45983.123752777778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45983.123752777778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45983.123752777778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45983.123752777778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45983.123752777778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45983.123752777778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45983.123752777778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45983.123752777778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45983.123752777778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45983.123752777778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45983.123752777778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45983.123752777778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45983.123752777778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45983.123752777778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45983.123752777778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45983.123752777778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45983.123752777778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45983.123752777778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45983.123752777778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45983.123752777778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45983.123752777778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45983.123752777778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45983.123752777778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45983.123752777778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45983.123752777778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45983.123752777778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45983.123752777778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45983.123752777778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45983.123752777778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45983.123752777778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45983.123752777778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45983.123752777778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45983.123752777778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45983.123752777778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45983.123752777778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45983.123752777778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45983.123752777778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45983.123752777778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45983.123752777778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45983.123752777778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45983.123752777778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45983.123752777778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45983.123752777778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45983.123752777778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45983.123752777778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45983.123752777778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45983.123752777778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45983.123752777778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45983.123752777778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45983.123752777778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45983.123752777778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45983.123752777778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45983.123752777778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45983.123752777778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45983.123752777778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45983.123752777778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45983.123752777778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45983.123752777778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45983.123752777778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45983.123752777778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45983.123752777778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45983.123752777778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45983.123752777778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45983.123752777778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45983.123752777778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45983.123752777778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45983.123752777778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45983.123752777778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45983.123752777778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45983.123752777778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45983.123752777778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45983.123752777778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45983.123752777778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45983.123752777778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45983.123752777778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45983.123752777778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45983.123752777778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0"/>
  <sheetViews>
    <sheetView workbookViewId="0">
      <selection activeCell="J21" sqref="J2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31.5" customHeight="1">
      <c r="A2" s="19" t="s">
        <v>39105</v>
      </c>
      <c r="B2" s="61" t="str">
        <f>IFERROR(VLOOKUP(D2,DB!A:K,11,0),"")</f>
        <v>R3</v>
      </c>
      <c r="C2" s="18">
        <v>2</v>
      </c>
      <c r="D2" s="18" t="s">
        <v>21110</v>
      </c>
      <c r="E2" s="18" t="s">
        <v>39100</v>
      </c>
      <c r="F2" s="20">
        <v>45983.120069444441</v>
      </c>
      <c r="G2" s="150">
        <f ca="1">IFERROR(NOW()-F2,"-")</f>
        <v>3.6833333360846154E-3</v>
      </c>
      <c r="H2" s="22">
        <v>45983.110312500001</v>
      </c>
      <c r="I2" s="19" t="str">
        <f>IFERROR(VLOOKUP(D2,DB!A:F,6,0),"")</f>
        <v>SCECO</v>
      </c>
      <c r="J2" s="18" t="str">
        <f>IFERROR(VLOOKUP(D2,DB!A:G,7,0),"")</f>
        <v>Good</v>
      </c>
      <c r="K2" s="45" t="s">
        <v>39106</v>
      </c>
      <c r="L2" s="23" t="str">
        <f>IFERROR(VLOOKUP(D2,DB!A:I,9,0),"")</f>
        <v>Latis</v>
      </c>
    </row>
    <row r="3" spans="1:13" ht="15" customHeight="1">
      <c r="A3" s="19"/>
      <c r="B3" s="61" t="str">
        <f>IFERROR(VLOOKUP(D3,DB!A:K,11,0),"")</f>
        <v/>
      </c>
      <c r="C3" s="18"/>
      <c r="D3" s="18"/>
      <c r="E3" s="18"/>
      <c r="F3" s="20"/>
      <c r="G3" s="21">
        <f t="shared" ref="G2:G59" ca="1" si="0">IFERROR(NOW()-F3,"-")</f>
        <v>45983.123752777778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45983.123752777778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45983.123752777778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45983.123752777778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45983.123752777778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45983.123752777778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45983.123752777778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45983.123752777778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45983.123752777778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45983.123752777778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45983.123752777778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45983.123752777778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45983.123752777778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45983.123752777778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45983.123752777778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45983.123752777778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45983.123752777778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45983.123752777778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45983.123752777778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45983.123752777778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45983.123752777778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45983.123752777778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45983.123752777778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45983.123752777778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45983.123752777778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45983.123752777778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45983.123752777778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45983.123752777778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45983.123752777778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45983.123752777778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45983.123752777778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45983.123752777778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45983.123752777778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45983.123752777778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45983.123752777778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45983.123752777778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45983.123752777778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45983.123752777778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45983.123752777778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45983.123752777778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45983.123752777778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45983.123752777778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45983.123752777778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45983.123752777778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45983.123752777778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45983.123752777778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45983.123752777778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45983.123752777778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45983.123752777778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45983.123752777778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45983.123752777778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45983.123752777778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45983.123752777778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45983.123752777778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45983.123752777778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45983.123752777778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45983.123752777778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ref="G60:G123" ca="1" si="1">IFERROR(NOW()-F60,"-")</f>
        <v>45983.123752777778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45983.123752777778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45983.123752777778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45983.123752777778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45983.123752777778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45983.123752777778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45983.123752777778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45983.123752777778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45983.123752777778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45983.123752777778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45983.123752777778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45983.123752777778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45983.123752777778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45983.123752777778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45983.123752777778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45983.123752777778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45983.123752777778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45983.123752777778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45983.123752777778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45983.123752777778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45983.123752777778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45983.123752777778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45983.123752777778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45983.123752777778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45983.123752777778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45983.123752777778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45983.123752777778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45983.123752777778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45983.123752777778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45983.123752777778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45983.123752777778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45983.123752777778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45983.123752777778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45983.123752777778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45983.123752777778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45983.123752777778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45983.123752777778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45983.123752777778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45983.123752777778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45983.123752777778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45983.123752777778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45983.123752777778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45983.123752777778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45983.123752777778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45983.123752777778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45983.123752777778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45983.123752777778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45983.123752777778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45983.123752777778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45983.123752777778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45983.123752777778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45983.123752777778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45983.123752777778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45983.123752777778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45983.123752777778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45983.123752777778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45983.123752777778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45983.123752777778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45983.123752777778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45983.123752777778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45983.123752777778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45983.123752777778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45983.123752777778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45983.123752777778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ref="G124:G187" ca="1" si="2">IFERROR(NOW()-F124,"-")</f>
        <v>45983.123752777778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45983.123752777778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45983.123752777778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45983.123752777778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45983.123752777778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45983.123752777778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45983.123752777778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45983.123752777778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45983.123752777778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45983.123752777778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45983.123752777778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45983.123752777778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45983.123752777778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45983.123752777778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45983.123752777778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45983.123752777778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45983.123752777778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45983.123752777778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45983.123752777778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45983.123752777778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45983.123752777778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45983.123752777778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45983.123752777778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45983.123752777778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45983.123752777778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45983.123752777778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45983.123752777778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45983.123752777778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45983.123752777778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45983.123752777778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45983.123752777778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45983.123752777778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45983.123752777778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45983.123752777778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45983.123752777778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45983.123752777778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45983.123752777778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45983.123752777778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45983.123752777778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45983.123752777778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45983.123752777778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45983.123752777778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45983.123752777778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45983.123752777778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45983.123752777778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45983.123752777778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45983.123752777778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45983.123752777778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45983.123752777778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45983.123752777778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45983.123752777778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45983.123752777778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45983.123752777778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45983.123752777778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45983.123752777778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45983.123752777778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45983.123752777778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45983.123752777778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45983.123752777778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45983.123752777778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45983.123752777778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45983.123752777778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45983.123752777778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45983.123752777778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ref="G188:G251" ca="1" si="3">IFERROR(NOW()-F188,"-")</f>
        <v>45983.123752777778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45983.123752777778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45983.123752777778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45983.123752777778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45983.123752777778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45983.123752777778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45983.123752777778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45983.123752777778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45983.123752777778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45983.123752777778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45983.123752777778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45983.123752777778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45983.123752777778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45983.123752777778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45983.123752777778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45983.123752777778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45983.123752777778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45983.123752777778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45983.123752777778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45983.123752777778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45983.123752777778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45983.123752777778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45983.123752777778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45983.123752777778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45983.123752777778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45983.123752777778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45983.123752777778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45983.123752777778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45983.123752777778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45983.123752777778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45983.123752777778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45983.123752777778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45983.123752777778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45983.123752777778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45983.123752777778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45983.123752777778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45983.123752777778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45983.123752777778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45983.123752777778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45983.123752777778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45983.123752777778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45983.123752777778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45983.123752777778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45983.123752777778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45983.123752777778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45983.123752777778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45983.123752777778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45983.123752777778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45983.123752777778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45983.123752777778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45983.123752777778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45983.123752777778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45983.123752777778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45983.123752777778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45983.123752777778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45983.123752777778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45983.123752777778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45983.123752777778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45983.123752777778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45983.123752777778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45983.123752777778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45983.123752777778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45983.123752777778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45983.123752777778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ref="G252:G315" ca="1" si="4">IFERROR(NOW()-F252,"-")</f>
        <v>45983.123752777778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45983.123752777778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45983.123752777778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45983.123752777778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45983.123752777778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45983.123752777778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45983.123752777778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45983.123752777778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45983.123752777778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45983.123752777778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45983.123752777778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45983.123752777778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45983.123752777778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45983.123752777778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45983.123752777778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45983.123752777778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45983.123752777778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45983.123752777778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45983.123752777778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45983.123752777778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45983.123752777778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45983.123752777778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45983.123752777778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45983.123752777778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45983.123752777778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45983.123752777778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45983.123752777778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45983.123752777778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45983.123752777778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45983.123752777778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45983.123752777778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45983.123752777778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45983.123752777778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45983.123752777778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45983.123752777778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45983.123752777778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45983.123752777778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45983.123752777778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45983.123752777778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45983.123752777778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45983.123752777778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45983.123752777778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45983.123752777778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45983.123752777778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45983.123752777778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45983.123752777778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45983.123752777778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45983.123752777778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45983.123752777778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45983.123752777778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45983.123752777778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45983.123752777778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45983.123752777778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45983.123752777778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45983.123752777778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45983.123752777778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45983.123752777778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45983.123752777778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45983.123752777778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45983.123752777778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45983.123752777778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45983.123752777778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45983.123752777778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45983.123752777778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ref="G316:G379" ca="1" si="5">IFERROR(NOW()-F316,"-")</f>
        <v>45983.123752777778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45983.123752777778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45983.123752777778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45983.123752777778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45983.123752777778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45983.123752777778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45983.123752777778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45983.123752777778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45983.123752777778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45983.123752777778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45983.123752777778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45983.123752777778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45983.123752777778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45983.123752777778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45983.123752777778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45983.123752777778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45983.123752777778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45983.123752777778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45983.123752777778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45983.123752777778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45983.123752777778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45983.123752777778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45983.123752777778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45983.123752777778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45983.123752777778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45983.123752777778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45983.123752777778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45983.123752777778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45983.123752777778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45983.123752777778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45983.123752777778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45983.123752777778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45983.123752777778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45983.123752777778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45983.123752777778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45983.123752777778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45983.123752777778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45983.123752777778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45983.123752777778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45983.123752777778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45983.123752777778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45983.123752777778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45983.123752777778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45983.123752777778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45983.123752777778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45983.123752777778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45983.123752777778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45983.123752777778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45983.123752777778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45983.123752777778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45983.123752777778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45983.123752777778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45983.123752777778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45983.123752777778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45983.123752777778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45983.123752777778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45983.123752777778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45983.123752777778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45983.123752777778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45983.123752777778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45983.123752777778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45983.123752777778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45983.123752777778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45983.123752777778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ref="G380:G443" ca="1" si="6">IFERROR(NOW()-F380,"-")</f>
        <v>45983.123752777778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45983.123752777778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45983.123752777778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45983.123752777778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45983.123752777778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45983.123752777778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45983.123752777778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45983.123752777778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45983.123752777778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45983.123752777778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45983.123752777778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45983.123752777778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45983.123752777778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45983.123752777778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45983.123752777778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45983.123752777778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45983.123752777778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45983.123752777778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45983.123752777778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45983.123752777778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45983.123752777778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45983.123752777778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45983.123752777778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45983.123752777778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45983.123752777778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45983.123752777778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45983.123752777778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45983.123752777778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45983.123752777778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45983.123752777778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45983.123752777778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45983.123752777778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45983.123752777778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45983.123752777778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45983.123752777778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45983.123752777778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45983.123752777778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45983.123752777778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45983.123752777778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45983.123752777778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45983.123752777778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45983.123752777778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45983.123752777778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45983.123752777778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45983.123752777778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45983.123752777778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45983.123752777778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45983.123752777778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45983.123752777778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45983.123752777778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45983.123752777778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45983.123752777778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45983.123752777778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45983.123752777778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45983.123752777778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45983.123752777778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45983.123752777778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45983.123752777778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45983.123752777778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45983.123752777778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45983.123752777778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45983.123752777778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45983.123752777778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45983.123752777778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ref="G444:G507" ca="1" si="7">IFERROR(NOW()-F444,"-")</f>
        <v>45983.123752777778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45983.123752777778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45983.123752777778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45983.123752777778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45983.123752777778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45983.123752777778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45983.123752777778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45983.123752777778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45983.123752777778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45983.123752777778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45983.123752777778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45983.123752777778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45983.123752777778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45983.123752777778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45983.123752777778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45983.123752777778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45983.123752777778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45983.123752777778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45983.123752777778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45983.123752777778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45983.123752777778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45983.123752777778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45983.123752777778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45983.123752777778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45983.123752777778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45983.123752777778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45983.123752777778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45983.123752777778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45983.123752777778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45983.123752777778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45983.123752777778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45983.123752777778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45983.123752777778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45983.123752777778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45983.123752777778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45983.123752777778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45983.123752777778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45983.123752777778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45983.123752777778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45983.123752777778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45983.123752777778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45983.123752777778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45983.123752777778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45983.123752777778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45983.123752777778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45983.123752777778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45983.123752777778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45983.123752777778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45983.123752777778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45983.123752777778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45983.123752777778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45983.123752777778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45983.123752777778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45983.123752777778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45983.123752777778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45983.123752777778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45983.123752777778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45983.123752777778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45983.123752777778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45983.123752777778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45983.123752777778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45983.123752777778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45983.123752777778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45983.123752777778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ref="G508:G571" ca="1" si="8">IFERROR(NOW()-F508,"-")</f>
        <v>45983.123752777778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45983.123752777778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45983.123752777778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45983.123752777778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45983.123752777778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45983.123752777778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45983.123752777778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45983.123752777778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45983.123752777778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45983.123752777778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45983.123752777778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45983.123752777778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45983.123752777778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45983.123752777778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45983.123752777778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45983.123752777778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45983.123752777778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45983.123752777778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45983.123752777778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45983.123752777778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45983.123752777778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45983.123752777778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45983.123752777778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45983.123752777778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45983.123752777778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45983.123752777778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45983.123752777778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45983.123752777778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45983.123752777778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45983.123752777778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45983.123752777778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45983.123752777778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45983.123752777778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45983.123752777778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45983.123752777778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45983.123752777778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45983.123752777778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45983.123752777778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45983.123752777778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45983.123752777778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45983.123752777778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45983.123752777778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45983.123752777778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45983.123752777778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45983.123752777778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45983.123752777778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45983.123752777778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45983.123752777778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45983.123752777778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45983.123752777778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45983.123752777778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45983.123752777778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45983.123752777778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45983.123752777778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45983.123752777778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45983.123752777778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45983.123752777778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45983.123752777778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45983.123752777778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45983.123752777778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45983.123752777778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45983.123752777778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45983.123752777778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45983.123752777778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ref="G572:G635" ca="1" si="9">IFERROR(NOW()-F572,"-")</f>
        <v>45983.123752777778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45983.123752777778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45983.123752777778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45983.123752777778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45983.123752777778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45983.123752777778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45983.123752777778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45983.123752777778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45983.123752777778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45983.123752777778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45983.123752777778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45983.123752777778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45983.123752777778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45983.123752777778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45983.123752777778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45983.123752777778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45983.123752777778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45983.123752777778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45983.123752777778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45983.123752777778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45983.123752777778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45983.123752777778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45983.123752777778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45983.123752777778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45983.123752777778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45983.123752777778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45983.123752777778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45983.123752777778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45983.123752777778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45983.123752777778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45983.123752777778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45983.123752777778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45983.123752777778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45983.123752777778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45983.123752777778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45983.123752777778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45983.123752777778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45983.123752777778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45983.123752777778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45983.123752777778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45983.123752777778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45983.123752777778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45983.123752777778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45983.123752777778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45983.123752777778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45983.123752777778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45983.123752777778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45983.123752777778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45983.123752777778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45983.123752777778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45983.123752777778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45983.123752777778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45983.123752777778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45983.123752777778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45983.123752777778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45983.123752777778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45983.123752777778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45983.123752777778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45983.123752777778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45983.123752777778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45983.123752777778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45983.123752777778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45983.123752777778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45983.123752777778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ref="G636:G699" ca="1" si="10">IFERROR(NOW()-F636,"-")</f>
        <v>45983.123752777778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45983.123752777778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45983.123752777778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45983.123752777778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45983.123752777778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45983.123752777778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45983.123752777778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45983.123752777778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45983.123752777778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45983.123752777778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45983.123752777778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45983.123752777778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45983.123752777778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45983.123752777778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45983.123752777778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45983.123752777778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45983.123752777778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45983.123752777778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45983.123752777778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45983.123752777778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45983.123752777778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45983.123752777778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45983.123752777778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45983.123752777778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45983.123752777778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45983.123752777778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45983.123752777778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45983.123752777778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45983.123752777778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45983.123752777778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45983.123752777778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45983.123752777778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45983.123752777778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45983.123752777778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45983.123752777778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45983.123752777778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45983.123752777778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45983.123752777778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45983.123752777778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45983.123752777778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45983.123752777778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45983.123752777778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45983.123752777778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45983.123752777778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45983.123752777778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45983.123752777778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45983.123752777778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45983.123752777778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45983.123752777778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45983.123752777778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45983.123752777778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45983.123752777778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45983.123752777778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45983.123752777778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45983.123752777778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45983.123752777778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45983.123752777778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45983.123752777778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45983.123752777778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45983.123752777778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45983.123752777778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45983.123752777778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45983.123752777778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45983.123752777778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ref="G700:G763" ca="1" si="11">IFERROR(NOW()-F700,"-")</f>
        <v>45983.123752777778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45983.123752777778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45983.123752777778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45983.123752777778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45983.123752777778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45983.123752777778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45983.123752777778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45983.123752777778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45983.123752777778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45983.123752777778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45983.123752777778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45983.123752777778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45983.123752777778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45983.123752777778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45983.123752777778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45983.123752777778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45983.123752777778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45983.123752777778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45983.123752777778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45983.123752777778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45983.123752777778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45983.123752777778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45983.123752777778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45983.123752777778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45983.123752777778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45983.123752777778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45983.123752777778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45983.123752777778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45983.123752777778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45983.123752777778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45983.123752777778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45983.123752777778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45983.123752777778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45983.123752777778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45983.123752777778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45983.123752777778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45983.123752777778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45983.123752777778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45983.123752777778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45983.123752777778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45983.123752777778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45983.123752777778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45983.123752777778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45983.123752777778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45983.123752777778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45983.123752777778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45983.123752777778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45983.123752777778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45983.123752777778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45983.123752777778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45983.123752777778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45983.123752777778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45983.123752777778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45983.123752777778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45983.123752777778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45983.123752777778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45983.123752777778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45983.123752777778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45983.123752777778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45983.123752777778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45983.123752777778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45983.123752777778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45983.123752777778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45983.123752777778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ref="G764:G827" ca="1" si="12">IFERROR(NOW()-F764,"-")</f>
        <v>45983.123752777778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45983.123752777778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45983.123752777778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45983.123752777778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45983.123752777778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45983.123752777778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45983.123752777778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45983.123752777778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45983.123752777778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45983.123752777778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45983.123752777778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45983.123752777778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45983.123752777778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45983.123752777778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45983.123752777778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45983.123752777778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45983.123752777778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45983.123752777778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45983.123752777778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45983.123752777778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45983.123752777778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45983.123752777778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45983.123752777778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45983.123752777778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45983.123752777778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45983.123752777778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45983.123752777778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45983.123752777778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45983.123752777778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45983.123752777778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45983.123752777778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45983.123752777778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45983.123752777778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45983.123752777778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45983.123752777778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45983.123752777778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45983.123752777778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45983.123752777778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45983.123752777778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45983.123752777778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45983.123752777778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45983.123752777778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45983.123752777778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45983.123752777778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45983.123752777778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45983.123752777778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45983.123752777778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45983.123752777778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45983.123752777778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45983.123752777778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45983.123752777778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45983.123752777778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45983.123752777778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45983.123752777778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45983.123752777778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45983.123752777778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45983.123752777778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45983.123752777778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45983.123752777778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45983.123752777778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45983.123752777778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45983.123752777778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45983.123752777778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45983.123752777778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ref="G828:G891" ca="1" si="13">IFERROR(NOW()-F828,"-")</f>
        <v>45983.123752777778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45983.123752777778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45983.123752777778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45983.123752777778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45983.123752777778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45983.123752777778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45983.123752777778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45983.123752777778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45983.123752777778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45983.123752777778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45983.123752777778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45983.123752777778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45983.123752777778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45983.123752777778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45983.123752777778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45983.123752777778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45983.123752777778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45983.123752777778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45983.123752777778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45983.123752777778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45983.123752777778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45983.123752777778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45983.123752777778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45983.123752777778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45983.123752777778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45983.123752777778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45983.123752777778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45983.123752777778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45983.123752777778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45983.123752777778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45983.123752777778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45983.123752777778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45983.123752777778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45983.123752777778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45983.123752777778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45983.123752777778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45983.123752777778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45983.123752777778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45983.123752777778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45983.123752777778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45983.123752777778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45983.123752777778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45983.123752777778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45983.123752777778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45983.123752777778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45983.123752777778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45983.123752777778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45983.123752777778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45983.123752777778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45983.123752777778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45983.123752777778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45983.123752777778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45983.123752777778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45983.123752777778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45983.123752777778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45983.123752777778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45983.123752777778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45983.123752777778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45983.123752777778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45983.123752777778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45983.123752777778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45983.123752777778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45983.123752777778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45983.123752777778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ref="G892:G955" ca="1" si="14">IFERROR(NOW()-F892,"-")</f>
        <v>45983.123752777778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45983.123752777778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45983.123752777778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45983.123752777778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45983.123752777778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45983.123752777778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45983.123752777778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45983.123752777778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45983.123752777778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45983.123752777778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45983.123752777778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45983.123752777778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45983.123752777778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45983.123752777778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45983.123752777778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45983.123752777778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45983.123752777778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45983.123752777778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45983.123752777778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45983.123752777778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45983.123752777778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45983.123752777778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45983.123752777778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45983.123752777778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45983.123752777778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45983.123752777778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45983.123752777778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45983.123752777778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45983.123752777778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45983.123752777778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45983.123752777778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45983.123752777778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45983.123752777778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45983.123752777778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45983.123752777778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45983.123752777778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45983.123752777778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45983.123752777778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45983.123752777778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45983.123752777778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45983.123752777778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45983.123752777778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45983.123752777778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45983.123752777778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45983.123752777778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45983.123752777778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45983.123752777778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45983.123752777778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45983.123752777778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45983.123752777778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45983.123752777778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45983.123752777778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45983.123752777778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45983.123752777778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45983.123752777778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45983.123752777778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45983.123752777778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45983.123752777778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45983.123752777778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45983.123752777778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45983.123752777778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45983.123752777778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45983.123752777778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45983.123752777778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ref="G956:G970" ca="1" si="15">IFERROR(NOW()-F956,"-")</f>
        <v>45983.123752777778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45983.123752777778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45983.123752777778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45983.123752777778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45983.123752777778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45983.123752777778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45983.123752777778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45983.123752777778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45983.123752777778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45983.123752777778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45983.123752777778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45983.123752777778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45983.123752777778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45983.123752777778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45983.123752777778</v>
      </c>
      <c r="H970" s="22"/>
      <c r="I970" s="19" t="str">
        <f>IFERROR(VLOOKUP(D970,DB!A:F,6,0),"")</f>
        <v/>
      </c>
      <c r="J970" s="18" t="str">
        <f>IFERROR(VLOOKUP(D970,DB!A:G,7,0),"")</f>
        <v/>
      </c>
      <c r="K970" s="45"/>
      <c r="L970" s="23" t="str">
        <f>IFERROR(VLOOKUP(D970,DB!A:I,9,0),"")</f>
        <v/>
      </c>
    </row>
  </sheetData>
  <dataValidations count="2">
    <dataValidation allowBlank="1" showInputMessage="1" showErrorMessage="1" sqref="E1" xr:uid="{5914219A-CB83-432D-936A-CC0CB6F3982A}"/>
    <dataValidation type="list" allowBlank="1" showInputMessage="1" showErrorMessage="1" sqref="E2:E9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0"/>
  <sheetViews>
    <sheetView tabSelected="1" workbookViewId="0">
      <selection activeCell="K4" sqref="K4: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279.64303518518136</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36293</v>
      </c>
      <c r="E3" s="94" t="s">
        <v>39021</v>
      </c>
      <c r="F3" s="95">
        <v>45982.984027777777</v>
      </c>
      <c r="G3" s="96">
        <f t="shared" ref="G3:G20" ca="1" si="0">IFERROR(NOW()-F3,"")</f>
        <v>0.13972500000090804</v>
      </c>
      <c r="H3" s="95">
        <v>45982.978587962964</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2</v>
      </c>
      <c r="D4" s="91" t="s">
        <v>38898</v>
      </c>
      <c r="E4" s="94" t="s">
        <v>39021</v>
      </c>
      <c r="F4" s="95">
        <v>45983.120532407411</v>
      </c>
      <c r="G4" s="96">
        <f t="shared" ca="1" si="0"/>
        <v>3.2203703667619266E-3</v>
      </c>
      <c r="H4" s="95">
        <v>45983.076435185183</v>
      </c>
      <c r="I4" s="113" t="str">
        <f>IFERROR(VLOOKUP(D4,DB!A:F,6,0),"")</f>
        <v>Generator-SG</v>
      </c>
      <c r="J4" s="113" t="str">
        <f>IFERROR(VLOOKUP(D4,DB!A:G,7,0),"")</f>
        <v>Dead</v>
      </c>
      <c r="K4" s="97" t="s">
        <v>39110</v>
      </c>
      <c r="L4" s="91" t="str">
        <f>IFERROR(VLOOKUP(D4,DB!A:I,9,0),"")</f>
        <v>Latis</v>
      </c>
    </row>
    <row r="5" spans="1:16" ht="15" customHeight="1">
      <c r="A5" s="113"/>
      <c r="B5" s="113" t="str">
        <f>IFERROR(VLOOKUP(D5,DB!A:K,11,0),"")</f>
        <v>R4</v>
      </c>
      <c r="C5" s="93">
        <v>1</v>
      </c>
      <c r="D5" s="91" t="s">
        <v>36585</v>
      </c>
      <c r="E5" s="94" t="s">
        <v>39021</v>
      </c>
      <c r="F5" s="95">
        <v>45983.097094907411</v>
      </c>
      <c r="G5" s="96">
        <f t="shared" ca="1" si="0"/>
        <v>2.6657870366761927E-2</v>
      </c>
      <c r="H5" s="95"/>
      <c r="I5" s="113" t="str">
        <f>IFERROR(VLOOKUP(D5,DB!A:F,6,0),"")</f>
        <v>Generator-SG</v>
      </c>
      <c r="J5" s="113" t="str">
        <f>IFERROR(VLOOKUP(D5,DB!A:G,7,0),"")</f>
        <v>Vandalized</v>
      </c>
      <c r="K5" s="97" t="s">
        <v>39110</v>
      </c>
      <c r="L5" s="91" t="str">
        <f>IFERROR(VLOOKUP(D5,DB!A:I,9,0),"")</f>
        <v>Latis</v>
      </c>
    </row>
    <row r="6" spans="1:16" ht="15" customHeight="1">
      <c r="A6" s="113"/>
      <c r="B6" s="113" t="str">
        <f>IFERROR(VLOOKUP(D6,DB!A:K,11,0),"")</f>
        <v/>
      </c>
      <c r="C6" s="93"/>
      <c r="D6" s="91"/>
      <c r="E6" s="94"/>
      <c r="F6" s="95"/>
      <c r="G6" s="96">
        <f t="shared" ca="1" si="0"/>
        <v>45983.123752777778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45983.123752777778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45983.123752777778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45983.123752777778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45983.123752777778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45983.123752777778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45983.123752777778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45983.123752777778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45983.123752777778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45983.123752777778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45983.123752777778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45983.123752777778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45983.123752777778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45983.123752777778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45983.123752777778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ref="G21:G84" ca="1" si="1">IFERROR(NOW()-F21,"")</f>
        <v>45983.123752777778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45983.123752777778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45983.123752777778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45983.123752777778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45983.123752777778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45983.123752777778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45983.123752777778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45983.123752777778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45983.123752777778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45983.123752777778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45983.123752777778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45983.123752777778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45983.123752777778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45983.123752777778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45983.123752777778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45983.123752777778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45983.123752777778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45983.123752777778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45983.123752777778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45983.123752777778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45983.123752777778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45983.123752777778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45983.123752777778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45983.123752777778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45983.123752777778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45983.123752777778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45983.123752777778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45983.123752777778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45983.123752777778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45983.123752777778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45983.123752777778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45983.123752777778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45983.123752777778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45983.123752777778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45983.123752777778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45983.123752777778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45983.123752777778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45983.123752777778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45983.123752777778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45983.123752777778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45983.123752777778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45983.123752777778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45983.123752777778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45983.123752777778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45983.123752777778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45983.123752777778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45983.123752777778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45983.123752777778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45983.123752777778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45983.123752777778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45983.123752777778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45983.123752777778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45983.123752777778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45983.123752777778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45983.123752777778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45983.123752777778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45983.123752777778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45983.123752777778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45983.123752777778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45983.123752777778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45983.123752777778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45983.123752777778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45983.123752777778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45983.123752777778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ref="G85:G148" ca="1" si="2">IFERROR(NOW()-F85,"")</f>
        <v>45983.123752777778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45983.123752777778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45983.123752777778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45983.123752777778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45983.123752777778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45983.123752777778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45983.123752777778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45983.123752777778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45983.123752777778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45983.123752777778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45983.123752777778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45983.123752777778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45983.123752777778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45983.123752777778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45983.123752777778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45983.123752777778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45983.123752777778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45983.123752777778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45983.123752777778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45983.123752777778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45983.123752777778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45983.123752777778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45983.123752777778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45983.123752777778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45983.123752777778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45983.123752777778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45983.123752777778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45983.123752777778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45983.123752777778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45983.123752777778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45983.123752777778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45983.123752777778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45983.123752777778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45983.123752777778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45983.123752777778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45983.123752777778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45983.123752777778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45983.123752777778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45983.123752777778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45983.123752777778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45983.123752777778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45983.123752777778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45983.123752777778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45983.123752777778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45983.123752777778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45983.123752777778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45983.123752777778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45983.123752777778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45983.123752777778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45983.123752777778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45983.123752777778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45983.123752777778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45983.123752777778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45983.123752777778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45983.123752777778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45983.123752777778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45983.123752777778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45983.123752777778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45983.123752777778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45983.123752777778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45983.123752777778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45983.123752777778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45983.123752777778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45983.123752777778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ref="G149:G212" ca="1" si="3">IFERROR(NOW()-F149,"")</f>
        <v>45983.123752777778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45983.123752777778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45983.123752777778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45983.123752777778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45983.123752777778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45983.123752777778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45983.123752777778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45983.123752777778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45983.123752777778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45983.123752777778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45983.123752777778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45983.123752777778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45983.123752777778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45983.123752777778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45983.123752777778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45983.123752777778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45983.123752777778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45983.123752777778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45983.123752777778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45983.123752777778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45983.123752777778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45983.123752777778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45983.123752777778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45983.123752777778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45983.123752777778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45983.123752777778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45983.123752777778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45983.123752777778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45983.123752777778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45983.123752777778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45983.123752777778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45983.123752777778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45983.123752777778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45983.123752777778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45983.123752777778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45983.123752777778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45983.123752777778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45983.123752777778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45983.123752777778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45983.123752777778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45983.123752777778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45983.123752777778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45983.123752777778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45983.123752777778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45983.123752777778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45983.123752777778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45983.123752777778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45983.123752777778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45983.123752777778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45983.123752777778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45983.123752777778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45983.123752777778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45983.123752777778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45983.123752777778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45983.123752777778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45983.123752777778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45983.123752777778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45983.123752777778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45983.123752777778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45983.123752777778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45983.123752777778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45983.123752777778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45983.123752777778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45983.123752777778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ref="G213:G276" ca="1" si="4">IFERROR(NOW()-F213,"")</f>
        <v>45983.123752777778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45983.123752777778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45983.123752777778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45983.123752777778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45983.123752777778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45983.123752777778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45983.123752777778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45983.123752777778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45983.123752777778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45983.123752777778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45983.123752777778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45983.123752777778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45983.123752777778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45983.123752777778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45983.123752777778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45983.123752777778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45983.123752777778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45983.123752777778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45983.123752777778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45983.123752777778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45983.123752777778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45983.123752777778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45983.123752777778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45983.123752777778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45983.123752777778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45983.123752777778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45983.123752777778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45983.123752777778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45983.123752777778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45983.123752777778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45983.123752777778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45983.123752777778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45983.123752777778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45983.123752777778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45983.123752777778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45983.123752777778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45983.123752777778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45983.123752777778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45983.123752777778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45983.123752777778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45983.123752777778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45983.123752777778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45983.123752777778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45983.123752777778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45983.123752777778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45983.123752777778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45983.123752777778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45983.123752777778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45983.123752777778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45983.123752777778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45983.123752777778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45983.123752777778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45983.123752777778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45983.123752777778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45983.123752777778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45983.123752777778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45983.123752777778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45983.123752777778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45983.123752777778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45983.123752777778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45983.123752777778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45983.123752777778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45983.123752777778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45983.123752777778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ref="G277:G340" ca="1" si="5">IFERROR(NOW()-F277,"")</f>
        <v>45983.123752777778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45983.123752777778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45983.123752777778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45983.123752777778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45983.123752777778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45983.123752777778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45983.123752777778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45983.123752777778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45983.123752777778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45983.123752777778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45983.123752777778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45983.123752777778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45983.123752777778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45983.123752777778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45983.123752777778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45983.123752777778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45983.123752777778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45983.123752777778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45983.123752777778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45983.123752777778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45983.123752777778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45983.123752777778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45983.123752777778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45983.123752777778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45983.123752777778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45983.123752777778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45983.123752777778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45983.123752777778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45983.123752777778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45983.123752777778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45983.123752777778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45983.123752777778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45983.123752777778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45983.123752777778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45983.123752777778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45983.123752777778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45983.123752777778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45983.123752777778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45983.123752777778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45983.123752777778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45983.123752777778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45983.123752777778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45983.123752777778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45983.123752777778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45983.123752777778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45983.123752777778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45983.123752777778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45983.123752777778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45983.123752777778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45983.123752777778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45983.123752777778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45983.123752777778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45983.123752777778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45983.123752777778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45983.123752777778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45983.123752777778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45983.123752777778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45983.123752777778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45983.123752777778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45983.123752777778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45983.123752777778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45983.123752777778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45983.123752777778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45983.123752777778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ref="G341:G404" ca="1" si="6">IFERROR(NOW()-F341,"")</f>
        <v>45983.123752777778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45983.123752777778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45983.123752777778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45983.123752777778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45983.123752777778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45983.123752777778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45983.123752777778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45983.123752777778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45983.123752777778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45983.123752777778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45983.123752777778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45983.123752777778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45983.123752777778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45983.123752777778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45983.123752777778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45983.123752777778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45983.123752777778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45983.123752777778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45983.123752777778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45983.123752777778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45983.123752777778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45983.123752777778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45983.123752777778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45983.123752777778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45983.123752777778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45983.123752777778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45983.123752777778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45983.123752777778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45983.123752777778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45983.123752777778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45983.123752777778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45983.123752777778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45983.123752777778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45983.123752777778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45983.123752777778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45983.123752777778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45983.123752777778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45983.123752777778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45983.123752777778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45983.123752777778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45983.123752777778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45983.123752777778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45983.123752777778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45983.123752777778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45983.123752777778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45983.123752777778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45983.123752777778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45983.123752777778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45983.123752777778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45983.123752777778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45983.123752777778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45983.123752777778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45983.123752777778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45983.123752777778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45983.123752777778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45983.123752777778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45983.123752777778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45983.123752777778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45983.123752777778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45983.123752777778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45983.123752777778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45983.123752777778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45983.123752777778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45983.123752777778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ref="G405:G450" ca="1" si="7">IFERROR(NOW()-F405,"")</f>
        <v>45983.123752777778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45983.123752777778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45983.123752777778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45983.123752777778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45983.123752777778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45983.123752777778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45983.123752777778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45983.123752777778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45983.123752777778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45983.123752777778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45983.123752777778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45983.123752777778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45983.123752777778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45983.123752777778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45983.123752777778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45983.123752777778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45983.123752777778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45983.123752777778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45983.123752777778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45983.123752777778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45983.123752777778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45983.123752777778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45983.123752777778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45983.123752777778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45983.123752777778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45983.123752777778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45983.123752777778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45983.123752777778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45983.123752777778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45983.123752777778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45983.123752777778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45983.123752777778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45983.123752777778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45983.123752777778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45983.123752777778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45983.123752777778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45983.123752777778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45983.123752777778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45983.123752777778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45983.123752777778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45983.123752777778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45983.123752777778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45983.123752777778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45983.123752777778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45983.123752777778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45983.123752777778</v>
      </c>
      <c r="H450" s="95"/>
      <c r="I450" s="113" t="str">
        <f>IFERROR(VLOOKUP(D450,DB!A:F,6,0),"")</f>
        <v/>
      </c>
      <c r="J450" s="113" t="str">
        <f>IFERROR(VLOOKUP(D450,DB!A:G,7,0),"")</f>
        <v/>
      </c>
      <c r="K450" s="97"/>
      <c r="L450" s="91" t="str">
        <f>IFERROR(VLOOKUP(D450,DB!A:I,9,0),"")</f>
        <v/>
      </c>
    </row>
  </sheetData>
  <dataValidations count="2">
    <dataValidation allowBlank="1" showInputMessage="1" showErrorMessage="1" sqref="E1" xr:uid="{A4F81451-56CC-4543-9497-104C4E44EE4B}"/>
    <dataValidation type="list" allowBlank="1" showInputMessage="1" showErrorMessage="1" sqref="E2:E4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topLeftCell="C1"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91.291692592589243</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56.934875462960918</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34.462641666665149</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5.6089495370397344</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1.7504541666639852</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0.35519953703624196</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0.25973657407303108</v>
      </c>
      <c r="H8" s="128">
        <v>45982.843182870369</v>
      </c>
      <c r="I8" s="109" t="str">
        <f>IFERROR(VLOOKUP(D8,DB!A:F,6,0),"")</f>
        <v>SCECO</v>
      </c>
      <c r="J8" s="109" t="str">
        <f>IFERROR(VLOOKUP(D8,DB!A:G,7,0),"")</f>
        <v>Dead</v>
      </c>
      <c r="K8" s="109" t="s">
        <v>39125</v>
      </c>
      <c r="L8" s="109" t="str">
        <f>IFERROR(VLOOKUP(D8,DB!A:I,9,0),"")</f>
        <v>Latis</v>
      </c>
    </row>
    <row r="9" spans="1:13">
      <c r="A9" s="109"/>
      <c r="B9" s="109" t="str">
        <f>IFERROR(VLOOKUP(D9,DB!A:K,11,0),"")</f>
        <v/>
      </c>
      <c r="C9" s="109"/>
      <c r="D9" s="109"/>
      <c r="E9" s="109"/>
      <c r="F9" s="109"/>
      <c r="G9" s="111">
        <f ca="1">IFERROR(NOW()-F9,"")</f>
        <v>45983.123752777778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45983.123752777778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45983.123752777778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45983.123752777778</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45983.123752777778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45983.123752777778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45983.123752777778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45983.123752777778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45983.123752777778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45983.123752777778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45983.123752777778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45983.123752777778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45983.123752777778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45983.123752777778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45983.123752777778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45983.123752777778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45983.123752777778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45983.123752777778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45983.123752777778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45983.123752777778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45983.123752777778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45983.123752777778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45983.123752777778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45983.123752777778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45983.123752777778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45983.123752777778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45983.123752777778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45983.123752777778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45983.123752777778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45983.123752777778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45983.123752777778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45983.123752777778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45983.123752777778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45983.123752777778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45983.123752777778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45983.123752777778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45983.123752777778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45983.123752777778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45983.123752777778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45983.123752777778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45983.123752777778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45983.123752777778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45983.123752777778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45983.123752777778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45983.123752777778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45983.123752777778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45983.123752777778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45983.123752777778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45983.123752777778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45983.123752777778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45983.123752777778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45983.123752777778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45983.123752777778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45983.123752777778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45983.123752777778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45983.123752777778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45983.123752777778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45983.123752777778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45983.123752777778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45983.123752777778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45983.123752777778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45983.123752777778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45983.123752777778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45983.123752777778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45983.123752777778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45983.123752777778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45983.123752777778</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45983.123752777778</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45983.123752777778</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45983.123752777778</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45983.123752777778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45983.123752777778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45983.123752777778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45983.123752777778</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45983.123752777778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45983.123752777778</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45983.123752777778</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45983.123752777778</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45983.123752777778</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45983.123752777778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45983.123752777778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45983.123752777778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45983.123752777778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45983.123752777778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45983.123752777778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45983.123752777778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45983.123752777778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45983.123752777778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45983.123752777778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45983.123752777778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45983.123752777778</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45983.123752777778</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45983.123752777778</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45983.123752777778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45983.123752777778</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7" ca="1" si="0">IFERROR(NOW()-F2,"-")</f>
        <v>45983.123752777778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49"/>
      <c r="E3" s="109"/>
      <c r="F3" s="121"/>
      <c r="G3" s="104">
        <f t="shared" ca="1" si="0"/>
        <v>45983.123752777778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45983.123752777778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45983.123752777778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45983.123752777778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45983.123752777778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45983.123752777778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45983.123752777778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45983.123752777778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45983.123752777778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45983.123752777778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45983.123752777778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45983.123752777778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45983.123752777778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45983.123752777778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45983.123752777778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45983.123752777778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45983.123752777778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45983.123752777778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45983.123752777778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45983.123752777778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45983.123752777778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45983.123752777778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45983.123752777778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45983.123752777778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45983.123752777778</v>
      </c>
      <c r="H27" s="121"/>
      <c r="I27" s="119" t="str">
        <f>IFERROR(VLOOKUP(D27,DB!A:F,6,0),"")</f>
        <v/>
      </c>
      <c r="J27" s="119" t="str">
        <f>IFERROR(VLOOKUP(D27,DB!A:G,7,0),"")</f>
        <v/>
      </c>
      <c r="K27" s="122"/>
      <c r="L27" s="123" t="str">
        <f>IFERROR(VLOOKUP(D27,DB!A:I,9,0),"")</f>
        <v/>
      </c>
    </row>
  </sheetData>
  <dataValidations count="2">
    <dataValidation allowBlank="1" showInputMessage="1" showErrorMessage="1" sqref="E1" xr:uid="{9E1BC488-8814-4F8A-8DBE-742B3278AB71}"/>
    <dataValidation type="list" allowBlank="1" showInputMessage="1" showErrorMessage="1" sqref="E2: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2025-11-21T23:58:20Z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