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15" documentId="120_S{2AC9BD13-BADA-5192-A53E-5A8FF88502F6}" xr6:coauthVersionLast="47" xr6:coauthVersionMax="47" xr10:uidLastSave="{E685B274-5B9A-4F95-A543-A8E9969B4093}"/>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4" i="2"/>
  <c r="G5" i="2"/>
  <c r="G2" i="4"/>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<sst xmlns="http://schemas.openxmlformats.org/spreadsheetml/2006/main" count="180298" uniqueCount="39135">
  <si>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</si>
  <si>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</si>
  <si>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</si>
  <si>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</si>
  <si>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</si>
  <si>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</si>
  <si>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</si>
  <si>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</si>
  <si>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</si>
  <si>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</si>
  <si>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</si>
  <si>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</si>
  <si>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</si>
  <si>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</si>
  <si>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</si>
  <si>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</si>
  <si>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</si>
  <si>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</si>
  <si>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</si>
  <si>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</si>
  <si>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</si>
  <si>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</si>
  <si>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</si>
  <si>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</si>
  <si>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</si>
  <si>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</si>
  <si>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</si>
  <si>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</si>
  <si>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</si>
  <si>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</si>
  <si>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</si>
  <si>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</si>
  <si>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</si>
  <si>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</si>
  <si>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</si>
  <si>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</si>
  <si>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</si>
  <si>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</si>
  <si>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</si>
  <si>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</si>
  <si>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</si>
  <si>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</si>
  <si>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</si>
  <si>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</si>
  <si>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</si>
  <si>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</si>
  <si>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</si>
  <si>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</si>
  <si>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</si>
  <si>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</si>
  <si>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</si>
  <si>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</si>
  <si>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</si>
  <si>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</si>
  <si>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</si>
  <si>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</si>
  <si>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</si>
  <si>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</si>
  <si>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</si>
  <si>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</si>
  <si>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</si>
  <si>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</si>
  <si>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</si>
  <si>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</si>
  <si>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</si>
  <si>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</si>
  <si>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</si>
  <si>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</si>
  <si>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</si>
  <si>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</si>
  <si>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</si>
  <si>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</si>
  <si>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</si>
  <si>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</si>
  <si>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</si>
  <si>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</si>
  <si>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</si>
  <si>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</si>
  <si>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</si>
  <si>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</si>
  <si>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</si>
  <si>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</si>
  <si>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</si>
  <si>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</si>
  <si>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</si>
  <si>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</si>
  <si>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</si>
  <si>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</si>
  <si>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</si>
  <si>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</si>
  <si>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</si>
  <si>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</si>
  <si>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</si>
  <si>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</si>
  <si>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</si>
  <si>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</si>
  <si>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</si>
  <si>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</si>
  <si>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</si>
  <si>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</si>
  <si>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</si>
  <si>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</si>
  <si>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</si>
  <si>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</si>
  <si>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</si>
  <si>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</si>
  <si>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</si>
  <si>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</si>
  <si>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</si>
  <si>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</si>
  <si>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</si>
  <si>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</si>
  <si>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</si>
  <si>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</si>
  <si>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</si>
  <si>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</si>
  <si>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</si>
  <si>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</si>
  <si>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</si>
  <si>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</si>
  <si>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</si>
  <si>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</si>
  <si>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</si>
  <si>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</si>
  <si>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</si>
  <si>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</si>
  <si>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</si>
  <si>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</si>
  <si>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</si>
  <si>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</si>
  <si>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</si>
  <si>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</si>
  <si>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</si>
  <si>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</si>
  <si>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</si>
  <si>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</si>
  <si>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</si>
  <si>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</si>
  <si>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</si>
  <si>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</si>
  <si>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</si>
  <si>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</si>
  <si>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</si>
  <si>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</si>
  <si>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</si>
  <si>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</si>
  <si>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</si>
  <si>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</si>
  <si>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</si>
  <si>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</si>
  <si>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</si>
  <si>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</si>
  <si>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</si>
  <si>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</si>
  <si>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</si>
  <si>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</si>
  <si>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</si>
  <si>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</si>
  <si>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</si>
  <si>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</si>
  <si>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</si>
  <si>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</si>
  <si>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</si>
  <si>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</si>
  <si>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</si>
  <si>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</si>
  <si>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</si>
  <si>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</si>
  <si>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</si>
  <si>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</si>
  <si>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</si>
  <si>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</si>
  <si>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</si>
  <si>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</si>
  <si>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</si>
  <si>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</si>
  <si>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</si>
  <si>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</si>
  <si>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</si>
  <si>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</si>
  <si>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</si>
  <si>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</si>
  <si>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</si>
  <si>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</si>
  <si>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</si>
  <si>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</si>
  <si>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</si>
  <si>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</si>
  <si>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</si>
  <si>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</si>
  <si>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</si>
  <si>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</si>
  <si>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</si>
  <si>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</si>
  <si>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</si>
  <si>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</si>
  <si>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</si>
  <si>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</si>
  <si>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</si>
  <si>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</si>
  <si>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</si>
  <si>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</si>
  <si>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</si>
  <si>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</si>
  <si>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</si>
  <si>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</si>
  <si>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</si>
  <si>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</si>
  <si>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</si>
  <si>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</si>
  <si>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</si>
  <si>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</si>
  <si>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</si>
  <si>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</si>
  <si>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</si>
  <si>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</si>
  <si>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</si>
  <si>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</si>
  <si>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</si>
  <si>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</si>
  <si>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</si>
  <si>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</si>
  <si>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</si>
  <si>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</si>
  <si>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</si>
  <si>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</si>
  <si>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</si>
  <si>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</si>
  <si>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</si>
  <si>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</si>
  <si>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</si>
  <si>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</si>
  <si>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</si>
  <si>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</si>
  <si>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</si>
  <si>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</si>
  <si>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</si>
  <si>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</si>
  <si>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</si>
  <si>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</si>
  <si>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</si>
  <si>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</si>
  <si>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</si>
  <si>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</si>
  <si>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</si>
  <si>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</si>
  <si>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</si>
  <si>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</si>
  <si>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</si>
  <si>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</si>
  <si>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</si>
  <si>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</si>
  <si>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</si>
  <si>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</si>
  <si>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</si>
  <si>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</si>
  <si>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</si>
  <si>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</si>
  <si>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</si>
  <si>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</si>
  <si>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</si>
  <si>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</si>
  <si>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</si>
  <si>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</si>
  <si>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</si>
  <si>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</si>
  <si>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</si>
  <si>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</si>
  <si>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</si>
  <si>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</si>
  <si>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</si>
  <si>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</si>
  <si>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</si>
  <si>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</si>
  <si>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</si>
  <si>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</si>
  <si>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</si>
  <si>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</si>
  <si>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</si>
  <si>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</si>
  <si>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</si>
  <si>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</si>
  <si>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</si>
  <si>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</si>
  <si>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</si>
  <si>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</si>
  <si>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</si>
  <si>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</si>
  <si>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</si>
  <si>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</si>
  <si>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</si>
  <si>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</si>
  <si>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</si>
  <si>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</si>
  <si>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</si>
  <si>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</si>
  <si>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</si>
  <si>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</si>
  <si>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</si>
  <si>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</si>
  <si>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</si>
  <si>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</si>
  <si>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</si>
  <si>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</si>
  <si>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</si>
  <si>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</si>
  <si>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</si>
  <si>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</si>
  <si>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</si>
  <si>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</si>
  <si>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</si>
  <si>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</si>
  <si>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</si>
  <si>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</si>
  <si>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</si>
  <si>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</si>
  <si>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</si>
  <si>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</si>
  <si>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</si>
  <si>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</si>
  <si>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</si>
  <si>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</si>
  <si>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</si>
  <si>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</si>
  <si>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</si>
  <si>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</si>
  <si>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</si>
  <si>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</si>
  <si>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</si>
  <si>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</si>
  <si>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</si>
  <si>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</si>
  <si>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</si>
  <si>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</si>
  <si>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</si>
  <si>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</si>
  <si>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</si>
  <si>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</si>
  <si>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</si>
  <si>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</si>
  <si>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</si>
  <si>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</si>
  <si>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</si>
  <si>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</si>
  <si>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</si>
  <si>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</si>
  <si>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</si>
  <si>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</si>
  <si>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</si>
  <si>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</si>
  <si>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</si>
  <si>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</si>
  <si>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</si>
  <si>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</si>
  <si>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</si>
  <si>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</si>
  <si>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</si>
  <si>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</si>
  <si>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</si>
  <si>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</si>
  <si>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</si>
  <si>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</si>
  <si>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</si>
  <si>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</si>
  <si>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</si>
  <si>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</si>
  <si>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</si>
  <si>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</si>
  <si>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</si>
  <si>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</si>
  <si>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</si>
  <si>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</si>
  <si>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</si>
  <si>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</si>
  <si>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</si>
  <si>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</si>
  <si>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</si>
  <si>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</si>
  <si>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</si>
  <si>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</si>
  <si>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</si>
  <si>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</si>
  <si>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</si>
  <si>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</si>
  <si>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</si>
  <si>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</si>
  <si>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</si>
  <si>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</si>
  <si>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</si>
  <si>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</si>
  <si>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</si>
  <si>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</si>
  <si>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</si>
  <si>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</si>
  <si>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</si>
  <si>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</si>
  <si>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</si>
  <si>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</si>
  <si>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</si>
  <si>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</si>
  <si>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</si>
  <si>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</si>
  <si>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</si>
  <si>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</si>
  <si>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</si>
  <si>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</si>
  <si>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</si>
  <si>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</si>
  <si>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</si>
  <si>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</si>
  <si>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</si>
  <si>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</si>
  <si>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</si>
  <si>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</si>
  <si>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</si>
  <si>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</si>
  <si>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</si>
  <si>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</si>
  <si>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</si>
  <si>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</si>
  <si>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</si>
  <si>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</si>
  <si>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</si>
  <si>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</si>
  <si>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</si>
  <si>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</si>
  <si>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</si>
  <si>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</si>
  <si>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</si>
  <si>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</si>
  <si>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</si>
  <si>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</si>
  <si>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</si>
  <si>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</si>
  <si>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</si>
  <si>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</si>
  <si>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</si>
  <si>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</si>
  <si>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</si>
  <si>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</si>
  <si>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</si>
  <si>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</si>
  <si>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</si>
  <si>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</si>
  <si>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</si>
  <si>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</si>
  <si>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</si>
  <si>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</si>
  <si>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</si>
  <si>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</si>
  <si>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</si>
  <si>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</si>
  <si>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</si>
  <si>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</si>
  <si>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</si>
  <si>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</si>
  <si>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</si>
  <si>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</si>
  <si>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</si>
  <si>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</si>
  <si>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</si>
  <si>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</si>
  <si>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</si>
  <si>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</si>
  <si>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</si>
  <si>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</si>
  <si>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</si>
  <si>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</si>
  <si>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</si>
  <si>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</si>
  <si>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</si>
  <si>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</si>
  <si>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</si>
  <si>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</si>
  <si>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</si>
  <si>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</si>
  <si>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</si>
  <si>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</si>
  <si>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</si>
  <si>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</si>
  <si>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</si>
  <si>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</si>
  <si>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</si>
  <si>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</si>
  <si>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</si>
  <si>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</si>
  <si>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</si>
  <si>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</si>
  <si>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</si>
  <si>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</si>
  <si>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</si>
  <si>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</si>
  <si>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</si>
  <si>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</si>
  <si>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</si>
  <si>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</si>
  <si>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</si>
  <si>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</si>
  <si>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</si>
  <si>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</si>
  <si>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</si>
  <si>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</si>
  <si>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</si>
  <si>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</si>
  <si>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</si>
  <si>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</si>
  <si>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</si>
  <si>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</si>
  <si>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</si>
  <si>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</si>
  <si>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</si>
  <si>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</si>
  <si>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</si>
  <si>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</si>
  <si>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</si>
  <si>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</si>
  <si>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</si>
  <si>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</si>
  <si>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</si>
  <si>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</si>
  <si>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</si>
  <si>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</si>
  <si>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</si>
  <si>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</si>
  <si>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</si>
  <si>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</si>
  <si>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</si>
  <si>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</si>
  <si>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</si>
  <si>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</si>
  <si>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</si>
  <si>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</si>
  <si>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</si>
  <si>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</si>
  <si>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</si>
  <si>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</si>
  <si>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</si>
  <si>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</si>
  <si>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</si>
  <si>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</si>
  <si>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</si>
  <si>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</si>
  <si>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</si>
  <si>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</si>
  <si>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</si>
  <si>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</si>
  <si>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</si>
  <si>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</si>
  <si>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</si>
  <si>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</si>
  <si>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</si>
  <si>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</si>
  <si>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</si>
  <si>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</si>
  <si>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</si>
  <si>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</si>
  <si>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</si>
  <si>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</si>
  <si>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</si>
  <si>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</si>
  <si>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</si>
  <si>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</si>
  <si>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</si>
  <si>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</si>
  <si>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</si>
  <si>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</si>
  <si>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</si>
  <si>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</si>
  <si>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</si>
  <si>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</si>
  <si>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</si>
  <si>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</si>
  <si>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</si>
  <si>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</si>
  <si>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</si>
  <si>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</si>
  <si>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</si>
  <si>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</si>
  <si>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</si>
  <si>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</si>
  <si>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</si>
  <si>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</si>
  <si>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</si>
  <si>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</si>
  <si>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</si>
  <si>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</si>
  <si>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</si>
  <si>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</si>
  <si>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</si>
  <si>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</si>
  <si>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</si>
  <si>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</si>
  <si>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</si>
  <si>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</si>
  <si>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</si>
  <si>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</si>
  <si>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</si>
  <si>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</si>
  <si>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</si>
  <si>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</si>
  <si>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</si>
  <si>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</si>
  <si>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</si>
  <si>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</si>
  <si>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</si>
  <si>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</si>
  <si>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</si>
  <si>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</si>
  <si>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</si>
  <si>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</si>
  <si>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</si>
  <si>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</si>
  <si>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</si>
  <si>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</si>
  <si>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</si>
  <si>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</si>
  <si>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</si>
  <si>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</si>
  <si>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</si>
  <si>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</si>
  <si>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</si>
  <si>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</si>
  <si>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</si>
  <si>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</si>
  <si>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</si>
  <si>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</si>
  <si>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</si>
  <si>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</si>
  <si>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</si>
  <si>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</si>
  <si>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</si>
  <si>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</si>
  <si>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</si>
  <si>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</si>
  <si>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</si>
  <si>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</si>
  <si>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</si>
  <si>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</si>
  <si>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</si>
  <si>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</si>
  <si>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</si>
  <si>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</si>
  <si>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</si>
  <si>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</si>
  <si>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</si>
  <si>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</si>
  <si>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</si>
  <si>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</si>
  <si>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</si>
  <si>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</si>
  <si>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</si>
  <si>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</si>
  <si>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</si>
  <si>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</si>
  <si>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</si>
  <si>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</si>
  <si>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</si>
  <si>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</si>
  <si>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</si>
  <si>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</si>
  <si>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</si>
  <si>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</si>
  <si>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</si>
  <si>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</si>
  <si>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</si>
  <si>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</si>
  <si>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</si>
  <si>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</si>
  <si>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</si>
  <si>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</si>
  <si>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</si>
  <si>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</si>
  <si>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</si>
  <si>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</si>
  <si>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</si>
  <si>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</si>
  <si>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</si>
  <si>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</si>
  <si>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</si>
  <si>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</si>
  <si>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</si>
  <si>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</si>
  <si>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</si>
  <si>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</si>
  <si>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</si>
  <si>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</si>
  <si>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</si>
  <si>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</si>
  <si>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</si>
  <si>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</si>
  <si>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</si>
  <si>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</si>
  <si>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</si>
  <si>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</si>
  <si>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</si>
  <si>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</si>
  <si>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</si>
  <si>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</si>
  <si>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</si>
  <si>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</si>
  <si>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</si>
  <si>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</si>
  <si>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</si>
  <si>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</si>
  <si>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</si>
  <si>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</si>
  <si>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</si>
  <si>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</si>
  <si>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</si>
  <si>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</si>
  <si>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</si>
  <si>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</si>
  <si>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</si>
  <si>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</si>
  <si>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</si>
  <si>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</si>
  <si>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</si>
  <si>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</si>
  <si>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</si>
  <si>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</si>
  <si>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</si>
  <si>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</si>
  <si>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</si>
  <si>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</si>
  <si>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</si>
  <si>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</si>
  <si>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</si>
  <si>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</si>
  <si>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</si>
  <si>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</si>
  <si>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</si>
  <si>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</si>
  <si>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</si>
  <si>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</si>
  <si>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</si>
  <si>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</si>
  <si>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</si>
  <si>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</si>
  <si>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</si>
  <si>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</si>
  <si>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</si>
  <si>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</si>
  <si>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</si>
  <si>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</si>
  <si>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</si>
  <si>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</si>
  <si>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</si>
  <si>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</si>
  <si>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</si>
  <si>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</si>
  <si>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</si>
  <si>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</si>
  <si>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</si>
  <si>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</si>
  <si>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</si>
  <si>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</si>
  <si>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</si>
  <si>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</si>
  <si>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</si>
  <si>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</si>
  <si>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</si>
  <si>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</si>
  <si>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</si>
  <si>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</si>
  <si>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</si>
  <si>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</si>
  <si>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</si>
  <si>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</si>
  <si>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</si>
  <si>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</si>
  <si>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</si>
  <si>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</si>
  <si>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</si>
  <si>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</si>
  <si>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</si>
  <si>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</si>
  <si>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</si>
  <si>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</si>
  <si>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</si>
  <si>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</si>
  <si>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</si>
  <si>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</si>
  <si>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</si>
  <si>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</si>
  <si>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</si>
  <si>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</si>
  <si>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</si>
  <si>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</si>
  <si>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</si>
  <si>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</si>
  <si>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</si>
  <si>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</si>
  <si>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</si>
  <si>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</si>
  <si>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</si>
  <si>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</si>
  <si>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</si>
  <si>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</si>
  <si>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</si>
  <si>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</si>
  <si>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</si>
  <si>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</si>
  <si>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</si>
  <si>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</si>
  <si>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</si>
  <si>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</si>
  <si>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</si>
  <si>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</si>
  <si>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</si>
  <si>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</si>
  <si>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</si>
  <si>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</si>
  <si>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</si>
  <si>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</si>
  <si>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</si>
  <si>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</si>
  <si>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</si>
  <si>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</si>
  <si>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</si>
  <si>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</si>
  <si>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</si>
  <si>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</si>
  <si>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</si>
  <si>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</si>
  <si>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</si>
  <si>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</si>
  <si>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</si>
  <si>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</si>
  <si>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</si>
  <si>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</si>
  <si>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</si>
  <si>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</si>
  <si>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</si>
  <si>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</si>
  <si>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</si>
  <si>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</si>
  <si>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</si>
  <si>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</si>
  <si>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</si>
  <si>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</si>
  <si>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</si>
  <si>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</si>
  <si>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</si>
  <si>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</si>
  <si>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</si>
  <si>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</si>
  <si>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</si>
  <si>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</si>
  <si>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</si>
  <si>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</si>
  <si>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</si>
  <si>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</si>
  <si>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</si>
  <si>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</si>
  <si>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</si>
  <si>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</si>
  <si>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</si>
  <si>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</si>
  <si>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</si>
  <si>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</si>
  <si>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</si>
  <si>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</si>
  <si>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</si>
  <si>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</si>
  <si>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</si>
  <si>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</si>
  <si>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</si>
  <si>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</si>
  <si>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</si>
  <si>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</si>
  <si>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</si>
  <si>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</si>
  <si>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</si>
  <si>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</si>
  <si>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</si>
  <si>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</si>
  <si>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</si>
  <si>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</si>
  <si>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</si>
  <si>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</si>
  <si>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</si>
  <si>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</si>
  <si>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</si>
  <si>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</si>
  <si>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</si>
  <si>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</si>
  <si>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</si>
  <si>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</si>
  <si>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</si>
  <si>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</si>
  <si>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</si>
  <si>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</si>
  <si>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</si>
  <si>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</si>
  <si>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</si>
  <si>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</si>
  <si>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</si>
  <si>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</si>
  <si>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</si>
  <si>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</si>
  <si>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</si>
  <si>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</si>
  <si>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</si>
  <si>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</si>
  <si>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</si>
  <si>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</si>
  <si>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</si>
  <si>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</si>
  <si>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</si>
  <si>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</si>
  <si>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</si>
  <si>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</si>
  <si>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</si>
  <si>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</si>
  <si>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</si>
  <si>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</si>
  <si>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</si>
  <si>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</si>
  <si>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</si>
  <si>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</si>
  <si>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</si>
  <si>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</si>
  <si>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</si>
  <si>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</si>
  <si>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</si>
  <si>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</si>
  <si>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</si>
  <si>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</si>
  <si>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</si>
  <si>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</si>
  <si>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</si>
  <si>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</si>
  <si>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</si>
  <si>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</si>
  <si>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</si>
  <si>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</si>
  <si>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</si>
  <si>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</si>
  <si>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</si>
  <si>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</si>
  <si>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</si>
  <si>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</si>
  <si>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</si>
  <si>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</si>
  <si>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</si>
  <si>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</si>
  <si>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</si>
  <si>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</si>
  <si>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</si>
  <si>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</si>
  <si>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</si>
  <si>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</si>
  <si>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</si>
  <si>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</si>
  <si>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</si>
  <si>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</si>
  <si>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</si>
  <si>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</si>
  <si>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</si>
  <si>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</si>
  <si>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</si>
  <si>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</si>
  <si>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</si>
  <si>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</si>
  <si>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</si>
  <si>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</si>
  <si>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</si>
  <si>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</si>
  <si>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</si>
  <si>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</si>
  <si>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</si>
  <si>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</si>
  <si>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</si>
  <si>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</si>
  <si>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</si>
  <si>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</si>
  <si>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</si>
  <si>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</si>
  <si>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</si>
  <si>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</si>
  <si>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</si>
  <si>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</si>
  <si>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</si>
  <si>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</si>
  <si>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</si>
  <si>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</si>
  <si>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</si>
  <si>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</si>
  <si>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</si>
  <si>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</si>
  <si>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</si>
  <si>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</si>
  <si>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</si>
  <si>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</si>
  <si>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</si>
  <si>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</si>
  <si>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</si>
  <si>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</si>
  <si>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</si>
  <si>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</si>
  <si>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</si>
  <si>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</si>
  <si>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</si>
  <si>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</si>
  <si>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</si>
  <si>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</si>
  <si>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</si>
  <si>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</si>
  <si>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</si>
  <si>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</si>
  <si>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</si>
  <si>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</si>
  <si>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</si>
  <si>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</si>
  <si>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</si>
  <si>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</si>
  <si>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</si>
  <si>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</si>
  <si>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</si>
  <si>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</si>
  <si>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</si>
  <si>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</si>
  <si>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</si>
  <si>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</si>
  <si>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</si>
  <si>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</si>
  <si>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</si>
  <si>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</si>
  <si>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</si>
  <si>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</si>
  <si>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</si>
  <si>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</si>
  <si>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</si>
  <si>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</si>
  <si>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</si>
  <si>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</si>
  <si>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</si>
  <si>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</si>
  <si>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</si>
  <si>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</si>
  <si>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</si>
  <si>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</si>
  <si>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</si>
  <si>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</si>
  <si>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</si>
  <si>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</si>
  <si>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</si>
  <si>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</si>
  <si>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</si>
  <si>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</si>
  <si>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</si>
  <si>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</si>
  <si>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</si>
  <si>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</si>
  <si>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</si>
  <si>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</si>
  <si>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</si>
  <si>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</si>
  <si>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</si>
  <si>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</si>
  <si>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</si>
  <si>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</si>
  <si>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</si>
  <si>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</si>
  <si>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</si>
  <si>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</si>
  <si>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</si>
  <si>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</si>
  <si>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</si>
  <si>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</si>
  <si>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</si>
  <si>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</si>
  <si>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</si>
  <si>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</si>
  <si>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</si>
  <si>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</si>
  <si>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</si>
  <si>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</si>
  <si>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</si>
  <si>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</si>
  <si>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</si>
  <si>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</si>
  <si>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</si>
  <si>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</si>
  <si>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</si>
  <si>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</si>
  <si>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</si>
  <si>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</si>
  <si>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</si>
  <si>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</si>
  <si>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</si>
  <si>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</si>
  <si>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</si>
  <si>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</si>
  <si>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</si>
  <si>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</si>
  <si>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</si>
  <si>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</si>
  <si>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</si>
  <si>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</si>
  <si>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</si>
  <si>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</si>
  <si>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</si>
  <si>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</si>
  <si>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</si>
  <si>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</si>
  <si>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</si>
  <si>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</si>
  <si>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</si>
  <si>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</si>
  <si>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</si>
  <si>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</si>
  <si>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</si>
  <si>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</si>
  <si>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</si>
  <si>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</si>
  <si>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</si>
  <si>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</si>
  <si>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</si>
  <si>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</si>
  <si>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</si>
  <si>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</si>
  <si>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</si>
  <si>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</si>
  <si>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</si>
  <si>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</si>
  <si>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</si>
  <si>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</si>
  <si>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</si>
  <si>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</si>
  <si>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</si>
  <si>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</si>
  <si>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</si>
  <si>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</si>
  <si>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</si>
  <si>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</si>
  <si>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</si>
  <si>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</si>
  <si>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</si>
  <si>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</si>
  <si>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</si>
  <si>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</si>
  <si>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</si>
  <si>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</si>
  <si>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</si>
  <si>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</si>
  <si>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</si>
  <si>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</si>
  <si>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</si>
  <si>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</si>
  <si>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</si>
  <si>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</si>
  <si>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</si>
  <si>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</si>
  <si>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</si>
  <si>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</si>
  <si>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</si>
  <si>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</si>
  <si>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</si>
  <si>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</si>
  <si>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</si>
  <si>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</si>
  <si>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</si>
  <si>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</si>
  <si>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</si>
  <si>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</si>
  <si>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</si>
  <si>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</si>
  <si>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</si>
  <si>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</si>
  <si>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</si>
  <si>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</si>
  <si>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</si>
  <si>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</si>
  <si>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</si>
  <si>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</si>
  <si>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</si>
  <si>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</si>
  <si>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</si>
  <si>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</si>
  <si>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</si>
  <si>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</si>
  <si>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</si>
  <si>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</si>
  <si>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</si>
  <si>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</si>
  <si>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</si>
  <si>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</si>
  <si>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</si>
  <si>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</si>
  <si>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</si>
  <si>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</si>
  <si>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</si>
  <si>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</si>
  <si>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</si>
  <si>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</si>
  <si>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</si>
  <si>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</si>
  <si>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</si>
  <si>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</si>
  <si>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</si>
  <si>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</si>
  <si>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</si>
  <si>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</si>
  <si>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</si>
  <si>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</si>
  <si>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</si>
  <si>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</si>
  <si>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</si>
  <si>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</si>
  <si>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</si>
  <si>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</si>
  <si>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</si>
  <si>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</si>
  <si>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</si>
  <si>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</si>
  <si>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</si>
  <si>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</si>
  <si>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</si>
  <si>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</si>
  <si>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</si>
  <si>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</si>
  <si>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</si>
  <si>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</si>
  <si>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</si>
  <si>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</si>
  <si>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</si>
  <si>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</si>
  <si>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</si>
  <si>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</si>
  <si>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</si>
  <si>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</si>
  <si>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</si>
  <si>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</si>
  <si>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</si>
  <si>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</si>
  <si>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</si>
  <si>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</si>
  <si>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</si>
  <si>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</si>
  <si>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</si>
  <si>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</si>
  <si>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</si>
  <si>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</si>
  <si>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</si>
  <si>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</si>
  <si>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</si>
  <si>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</si>
  <si>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</si>
  <si>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</si>
  <si>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</si>
  <si>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</si>
  <si>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</si>
  <si>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</si>
  <si>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</si>
  <si>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</si>
  <si>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</si>
  <si>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</si>
  <si>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</si>
  <si>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</si>
  <si>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</si>
  <si>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</si>
  <si>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</si>
  <si>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</si>
  <si>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</si>
  <si>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</si>
  <si>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</si>
  <si>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</si>
  <si>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</si>
  <si>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</si>
  <si>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</si>
  <si>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</si>
  <si>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</si>
  <si>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</si>
  <si>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</si>
  <si>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</si>
  <si>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</si>
  <si>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</si>
  <si>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</si>
  <si>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</si>
  <si>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</si>
  <si>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</si>
  <si>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</si>
  <si>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</si>
  <si>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</si>
  <si>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</si>
  <si>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</si>
  <si>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</si>
  <si>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</si>
  <si>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</si>
  <si>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</si>
  <si>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</si>
  <si>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</si>
  <si>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</si>
  <si>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</si>
  <si>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</si>
  <si>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</si>
  <si>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</si>
  <si>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</si>
  <si>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</si>
  <si>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</si>
  <si>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</si>
  <si>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</si>
  <si>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</si>
  <si>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</si>
  <si>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</si>
  <si>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</si>
  <si>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</si>
  <si>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</si>
  <si>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</si>
  <si>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</si>
  <si>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</si>
  <si>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</si>
  <si>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</si>
  <si>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</si>
  <si>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</si>
  <si>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</si>
  <si>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</si>
  <si>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</si>
  <si>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</si>
  <si>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</si>
  <si>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</si>
  <si>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</si>
  <si>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</si>
  <si>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</si>
  <si>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</si>
  <si>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</si>
  <si>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</si>
  <si>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</si>
  <si>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</si>
  <si>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</si>
  <si>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</si>
  <si>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</si>
  <si>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</si>
  <si>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</si>
  <si>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</si>
  <si>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</si>
  <si>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</si>
  <si>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</si>
  <si>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</si>
  <si>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</si>
  <si>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</si>
  <si>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</si>
  <si>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</si>
  <si>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</si>
  <si>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</si>
  <si>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</si>
  <si>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</si>
  <si>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</si>
  <si>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</si>
  <si>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</si>
  <si>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</si>
  <si>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</si>
  <si>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</si>
  <si>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</si>
  <si>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</si>
  <si>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</si>
  <si>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</si>
  <si>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</si>
  <si>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</si>
  <si>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</si>
  <si>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</si>
  <si>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</si>
  <si>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</si>
  <si>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</si>
  <si>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</si>
  <si>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</si>
  <si>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</si>
  <si>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</si>
  <si>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</si>
  <si>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</si>
  <si>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</si>
  <si>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</si>
  <si>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</si>
  <si>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</si>
  <si>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</si>
  <si>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</si>
  <si>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</si>
  <si>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</si>
  <si>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</si>
  <si>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</si>
  <si>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</si>
  <si>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</si>
  <si>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</si>
  <si>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</si>
  <si>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</si>
  <si>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</si>
  <si>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</si>
  <si>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</si>
  <si>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</si>
  <si>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</si>
  <si>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</si>
  <si>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</si>
  <si>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</si>
  <si>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</si>
  <si>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</si>
  <si>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</si>
  <si>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</si>
  <si>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</si>
  <si>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</si>
  <si>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</si>
  <si>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</si>
  <si>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</si>
  <si>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</si>
  <si>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</si>
  <si>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</si>
  <si>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</si>
  <si>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</si>
  <si>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</si>
  <si>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</si>
  <si>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</si>
  <si>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</si>
  <si>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</si>
  <si>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</si>
  <si>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</si>
  <si>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</si>
  <si>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</si>
  <si>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</si>
  <si>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</si>
  <si>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</si>
  <si>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</si>
  <si>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</si>
  <si>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</si>
  <si>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</si>
  <si>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</si>
  <si>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</si>
  <si>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</si>
  <si>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</si>
  <si>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</si>
  <si>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</si>
  <si>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</si>
  <si>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</si>
  <si>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</si>
  <si>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</si>
  <si>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</si>
  <si>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</si>
  <si>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</si>
  <si>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</si>
  <si>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</si>
  <si>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</si>
  <si>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</si>
  <si>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</si>
  <si>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</si>
  <si>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</si>
  <si>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</si>
  <si>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</si>
  <si>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</si>
  <si>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</si>
  <si>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</si>
  <si>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</si>
  <si>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</si>
  <si>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</si>
  <si>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</si>
  <si>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</si>
  <si>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</si>
  <si>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</si>
  <si>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</si>
  <si>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</si>
  <si>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</si>
  <si>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</si>
  <si>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</si>
  <si>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</si>
  <si>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</si>
  <si>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</si>
  <si>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</si>
  <si>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</si>
  <si>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</si>
  <si>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</si>
  <si>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</si>
  <si>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</si>
  <si>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</si>
  <si>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</si>
  <si>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</si>
  <si>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</si>
  <si>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</si>
  <si>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</si>
  <si>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</si>
  <si>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</si>
  <si>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</si>
  <si>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</si>
  <si>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</si>
  <si>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</si>
  <si>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</si>
  <si>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</si>
  <si>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</si>
  <si>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</si>
  <si>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</si>
  <si>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</si>
  <si>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</si>
  <si>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</si>
  <si>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</si>
  <si>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</si>
  <si>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</si>
  <si>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</si>
  <si>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</si>
  <si>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</si>
  <si>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</si>
  <si>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</si>
  <si>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</si>
  <si>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</si>
  <si>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</si>
  <si>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</si>
  <si>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</si>
  <si>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</si>
  <si>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</si>
  <si>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</si>
  <si>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</si>
  <si>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</si>
  <si>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</si>
  <si>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</si>
  <si>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</si>
  <si>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</si>
  <si>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</si>
  <si>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</si>
  <si>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</si>
  <si>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</si>
  <si>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</si>
  <si>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</si>
  <si>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</si>
  <si>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</si>
  <si>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</si>
  <si>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</si>
  <si>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</si>
  <si>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</si>
  <si>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</si>
  <si>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</si>
  <si>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</si>
  <si>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</si>
  <si>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</si>
  <si>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</si>
  <si>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</si>
  <si>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</si>
  <si>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</si>
  <si>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</si>
  <si>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</si>
  <si>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</si>
  <si>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</si>
  <si>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</si>
  <si>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</si>
  <si>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</si>
  <si>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</si>
  <si>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</si>
  <si>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</si>
  <si>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</si>
  <si>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</si>
  <si>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</si>
  <si>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</si>
  <si>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</si>
  <si>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</si>
  <si>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</si>
  <si>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</si>
  <si>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</si>
  <si>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</si>
  <si>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</si>
  <si>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</si>
  <si>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</si>
  <si>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</si>
  <si>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</si>
  <si>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</si>
  <si>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</si>
  <si>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</si>
  <si>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</si>
  <si>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</si>
  <si>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</si>
  <si>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</si>
  <si>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</si>
  <si>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</si>
  <si>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</si>
  <si>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</si>
  <si>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</si>
  <si>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</si>
  <si>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</si>
  <si>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</si>
  <si>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</si>
  <si>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</si>
  <si>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</si>
  <si>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</si>
  <si>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</si>
  <si>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</si>
  <si>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</si>
  <si>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</si>
  <si>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</si>
  <si>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</si>
  <si>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</si>
  <si>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</si>
  <si>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</si>
  <si>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</si>
  <si>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</si>
  <si>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</si>
  <si>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</si>
  <si>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</si>
  <si>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</si>
  <si>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</si>
  <si>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</si>
  <si>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</si>
  <si>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</si>
  <si>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</si>
  <si>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</si>
  <si>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</si>
  <si>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</si>
  <si>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</si>
  <si>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</si>
  <si>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</si>
  <si>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</si>
  <si>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</si>
  <si>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</si>
  <si>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</si>
  <si>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</si>
  <si>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</si>
  <si>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</si>
  <si>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</si>
  <si>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</si>
  <si>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</si>
  <si>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</si>
  <si>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</si>
  <si>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</si>
  <si>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</si>
  <si>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</si>
  <si>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</si>
  <si>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</si>
  <si>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</si>
  <si>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</si>
  <si>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</si>
  <si>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</si>
  <si>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</si>
  <si>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</si>
  <si>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</si>
  <si>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</si>
  <si>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</si>
  <si>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</si>
  <si>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</si>
  <si>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</si>
  <si>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</si>
  <si>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</si>
  <si>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</si>
  <si>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</si>
  <si>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</si>
  <si>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</si>
  <si>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</si>
  <si>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</si>
  <si>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</si>
  <si>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</si>
  <si>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</si>
  <si>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</si>
  <si>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</si>
  <si>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</si>
  <si>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</si>
  <si>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</si>
  <si>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</si>
  <si>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</si>
  <si>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</si>
  <si>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</si>
  <si>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</si>
  <si>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</si>
  <si>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</si>
  <si>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</si>
  <si>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</si>
  <si>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</si>
  <si>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</si>
  <si>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</si>
  <si>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</si>
  <si>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</si>
  <si>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</si>
  <si>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</si>
  <si>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</si>
  <si>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</si>
  <si>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</si>
  <si>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</si>
  <si>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</si>
  <si>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</si>
  <si>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</si>
  <si>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</si>
  <si>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</si>
  <si>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</si>
  <si>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</si>
  <si>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</si>
  <si>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</si>
  <si>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</si>
  <si>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</si>
  <si>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</si>
  <si>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</si>
  <si>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</si>
  <si>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</si>
  <si>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</si>
  <si>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</si>
  <si>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</si>
  <si>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</si>
  <si>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</si>
  <si>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</si>
  <si>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</si>
  <si>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</si>
  <si>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</si>
  <si>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</si>
  <si>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</si>
  <si>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</si>
  <si>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</si>
  <si>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</si>
  <si>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</si>
  <si>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</si>
  <si>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</si>
  <si>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</si>
  <si>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</si>
  <si>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</si>
  <si>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</si>
  <si>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</si>
  <si>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</si>
  <si>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</si>
  <si>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</si>
  <si>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</si>
  <si>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</si>
  <si>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</si>
  <si>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</si>
  <si>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</si>
  <si>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</si>
  <si>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</si>
  <si>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</si>
  <si>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</si>
  <si>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</si>
  <si>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</si>
  <si>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</si>
  <si>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</si>
  <si>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</si>
  <si>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</si>
  <si>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</si>
  <si>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</si>
  <si>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</si>
  <si>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</si>
  <si>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</si>
  <si>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</si>
  <si>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</si>
  <si>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</si>
  <si>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</si>
  <si>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</si>
  <si>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</si>
  <si>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</si>
  <si>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</si>
  <si>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</si>
  <si>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</si>
  <si>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</si>
  <si>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</si>
  <si>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</si>
  <si>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</si>
  <si>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</si>
  <si>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</si>
  <si>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</si>
  <si>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</si>
  <si>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</si>
  <si>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</si>
  <si>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</si>
  <si>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</si>
  <si>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</si>
  <si>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</si>
  <si>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</si>
  <si>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</si>
  <si>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</si>
  <si>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</si>
  <si>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</si>
  <si>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</si>
  <si>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</si>
  <si>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</si>
  <si>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</si>
  <si>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</si>
  <si>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</si>
  <si>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</si>
  <si>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</si>
  <si>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</si>
  <si>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</si>
  <si>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</si>
  <si>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</si>
  <si>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</si>
  <si>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</si>
  <si>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</si>
  <si>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</si>
  <si>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</si>
  <si>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</si>
  <si>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</si>
  <si>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</si>
  <si>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</si>
  <si>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</si>
  <si>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</si>
  <si>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</si>
  <si>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</si>
  <si>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</si>
  <si>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</si>
  <si>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</si>
  <si>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</si>
  <si>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</si>
  <si>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</si>
  <si>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</si>
  <si>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</si>
  <si>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</si>
  <si>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</si>
  <si>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</si>
  <si>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</si>
  <si>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</si>
  <si>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</si>
  <si>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</si>
  <si>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</si>
  <si>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</si>
  <si>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</si>
  <si>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</si>
  <si>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</si>
  <si>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</si>
  <si>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</si>
  <si>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</si>
  <si>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</si>
  <si>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</si>
  <si>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</si>
  <si>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</si>
  <si>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</si>
  <si>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</si>
  <si>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</si>
  <si>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</si>
  <si>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</si>
  <si>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</si>
  <si>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</si>
  <si>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</si>
  <si>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</si>
  <si>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</si>
  <si>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</si>
  <si>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</si>
  <si>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</si>
  <si>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</si>
  <si>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</si>
  <si>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</si>
  <si>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</si>
  <si>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</si>
  <si>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</si>
  <si>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</si>
  <si>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</si>
  <si>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</si>
  <si>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</si>
  <si>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</si>
  <si>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</si>
  <si>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</si>
  <si>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</si>
  <si>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</si>
  <si>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</si>
  <si>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</si>
  <si>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</si>
  <si>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</si>
  <si>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</si>
  <si>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</si>
  <si>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</si>
  <si>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</si>
  <si>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</si>
  <si>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</si>
  <si>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</si>
  <si>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</si>
  <si>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</si>
  <si>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</si>
  <si>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</si>
  <si>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</si>
  <si>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</si>
  <si>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</si>
  <si>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</si>
  <si>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</si>
  <si>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</si>
  <si>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</si>
  <si>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</si>
  <si>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</si>
  <si>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</si>
  <si>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</si>
  <si>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</si>
  <si>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</si>
  <si>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</si>
  <si>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</si>
  <si>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</si>
  <si>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</si>
  <si>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</si>
  <si>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</si>
  <si>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</si>
  <si>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</si>
  <si>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</si>
  <si>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</si>
  <si>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</si>
  <si>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</si>
  <si>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</si>
  <si>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</si>
  <si>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</si>
  <si>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</si>
  <si>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</si>
  <si>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</si>
  <si>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</si>
  <si>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</si>
  <si>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</si>
  <si>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</si>
  <si>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</si>
  <si>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</si>
  <si>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</si>
  <si>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</si>
  <si>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</si>
  <si>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</si>
  <si>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</si>
  <si>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</si>
  <si>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</si>
  <si>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</si>
  <si>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</si>
  <si>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</si>
  <si>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</si>
  <si>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</si>
  <si>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</si>
  <si>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</si>
  <si>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</si>
  <si>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</si>
  <si>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</si>
  <si>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</si>
  <si>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</si>
  <si>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</si>
  <si>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</si>
  <si>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</si>
  <si>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</si>
  <si>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</si>
  <si>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</si>
  <si>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</si>
  <si>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</si>
  <si>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</si>
  <si>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</si>
  <si>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</si>
  <si>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</si>
  <si>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</si>
  <si>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</si>
  <si>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</si>
  <si>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</si>
  <si>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</si>
  <si>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</si>
  <si>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</si>
  <si>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</si>
  <si>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</si>
  <si>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</si>
  <si>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</si>
  <si>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</si>
  <si>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</si>
  <si>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</si>
  <si>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</si>
  <si>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</si>
  <si>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</si>
  <si>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</si>
  <si>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</si>
  <si>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</si>
  <si>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</si>
  <si>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</si>
  <si>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</si>
  <si>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</si>
  <si>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</si>
  <si>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</si>
  <si>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</si>
  <si>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</si>
  <si>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</si>
  <si>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</si>
  <si>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</si>
  <si>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</si>
  <si>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</si>
  <si>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</si>
  <si>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</si>
  <si>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</si>
  <si>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</si>
  <si>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</si>
  <si>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</si>
  <si>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</si>
  <si>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</si>
  <si>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</si>
  <si>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</si>
  <si>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</si>
  <si>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</si>
  <si>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</si>
  <si>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</si>
  <si>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</si>
  <si>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</si>
  <si>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</si>
  <si>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</si>
  <si>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</si>
  <si>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</si>
  <si>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</si>
  <si>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</si>
  <si>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</si>
  <si>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</si>
  <si>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</si>
  <si>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</si>
  <si>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</si>
  <si>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</si>
  <si>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</si>
  <si>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</si>
  <si>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</si>
  <si>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</si>
  <si>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</si>
  <si>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</si>
  <si>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</si>
  <si>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</si>
  <si>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</si>
  <si>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</si>
  <si>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</si>
  <si>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</si>
  <si>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</si>
  <si>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</si>
  <si>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</si>
  <si>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</si>
  <si>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</si>
  <si>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</si>
  <si>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</si>
  <si>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</si>
  <si>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</si>
  <si>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</si>
  <si>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</si>
  <si>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</si>
  <si>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</si>
  <si>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</si>
  <si>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</si>
  <si>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</si>
  <si>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</si>
  <si>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</si>
  <si>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</si>
  <si>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</si>
  <si>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</si>
  <si>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</si>
  <si>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</si>
  <si>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</si>
  <si>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</si>
  <si>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</si>
  <si>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</si>
  <si>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</si>
  <si>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</si>
  <si>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</si>
  <si>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</si>
  <si>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</si>
  <si>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</si>
  <si>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</si>
  <si>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</si>
  <si>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</si>
  <si>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</si>
  <si>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</si>
  <si>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</si>
  <si>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</si>
  <si>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</si>
  <si>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</si>
  <si>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</si>
  <si>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</si>
  <si>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</si>
  <si>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</si>
  <si>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</si>
  <si>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</si>
  <si>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</si>
  <si>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</si>
  <si>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</si>
  <si>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</si>
  <si>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</si>
  <si>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</si>
  <si>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</si>
  <si>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</si>
  <si>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</si>
  <si>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</si>
  <si>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</si>
  <si>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</si>
  <si>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</si>
  <si>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</si>
  <si>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</si>
  <si>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</si>
  <si>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</si>
  <si>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</si>
  <si>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</si>
  <si>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</si>
  <si>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</si>
  <si>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</si>
  <si>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</si>
  <si>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</si>
  <si>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</si>
  <si>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</si>
  <si>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</si>
  <si>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</si>
  <si>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</si>
  <si>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</si>
  <si>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</si>
  <si>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</si>
  <si>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</si>
  <si>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</si>
  <si>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</si>
  <si>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</si>
  <si>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</si>
  <si>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</si>
  <si>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</si>
  <si>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</si>
  <si>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</si>
  <si>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</si>
  <si>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</si>
  <si>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</si>
  <si>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</si>
  <si>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</si>
  <si>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</si>
  <si>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</si>
  <si>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</si>
  <si>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</si>
  <si>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</si>
  <si>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</si>
  <si>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</si>
  <si>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</si>
  <si>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</si>
  <si>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</si>
  <si>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</si>
  <si>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</si>
  <si>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</si>
  <si>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</si>
  <si>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</si>
  <si>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</si>
  <si>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</si>
  <si>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</si>
  <si>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</si>
  <si>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</si>
  <si>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</si>
  <si>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</si>
  <si>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</si>
  <si>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</si>
  <si>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</si>
  <si>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</si>
  <si>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</si>
  <si>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</si>
  <si>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</si>
  <si>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</si>
  <si>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</si>
  <si>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</si>
  <si>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</si>
  <si>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</si>
  <si>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</si>
  <si>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</si>
  <si>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</si>
  <si>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</si>
  <si>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</si>
  <si>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</si>
  <si>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</si>
  <si>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</si>
  <si>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</si>
  <si>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</si>
  <si>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</si>
  <si>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</si>
  <si>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</si>
  <si>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</si>
  <si>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</si>
  <si>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</si>
  <si>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</si>
  <si>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</si>
  <si>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</si>
  <si>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</si>
  <si>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</si>
  <si>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</si>
  <si>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</si>
  <si>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</si>
  <si>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</si>
  <si>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</si>
  <si>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</si>
  <si>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</si>
  <si>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</si>
  <si>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</si>
  <si>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</si>
  <si>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</si>
  <si>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</si>
  <si>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</si>
  <si>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</si>
  <si>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</si>
  <si>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</si>
  <si>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</si>
  <si>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</si>
  <si>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</si>
  <si>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</si>
  <si>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</si>
  <si>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</si>
  <si>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</si>
  <si>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</si>
  <si>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</si>
  <si>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</si>
  <si>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</si>
  <si>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</si>
  <si>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</si>
  <si>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</si>
  <si>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</si>
  <si>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</si>
  <si>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</si>
  <si>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</si>
  <si>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</si>
  <si>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</si>
  <si>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</si>
  <si>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</si>
  <si>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</si>
  <si>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</si>
  <si>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</si>
  <si>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</si>
  <si>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</si>
  <si>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</si>
  <si>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</si>
  <si>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</si>
  <si>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</si>
  <si>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</si>
  <si>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</si>
  <si>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</si>
  <si>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</si>
  <si>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</si>
  <si>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</si>
  <si>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</si>
  <si>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</si>
  <si>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</si>
  <si>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</si>
  <si>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</si>
  <si>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</si>
  <si>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</si>
  <si>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</si>
  <si>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</si>
  <si>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</si>
  <si>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</si>
  <si>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</si>
  <si>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</si>
  <si>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</si>
  <si>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</si>
  <si>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</si>
  <si>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</si>
  <si>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</si>
  <si>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</si>
  <si>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</si>
  <si>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</si>
  <si>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</si>
  <si>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</si>
  <si>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</si>
  <si>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</si>
  <si>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</si>
  <si>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</si>
  <si>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</si>
  <si>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</si>
  <si>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</si>
  <si>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</si>
  <si>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</si>
  <si>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</si>
  <si>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</si>
  <si>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</si>
  <si>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</si>
  <si>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</si>
  <si>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</si>
  <si>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</si>
  <si>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</si>
  <si>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</si>
  <si>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</si>
  <si>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</si>
  <si>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</si>
  <si>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</si>
  <si>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</si>
  <si>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</si>
  <si>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</si>
  <si>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</si>
  <si>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</si>
  <si>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</si>
  <si>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</si>
  <si>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</si>
  <si>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</si>
  <si>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</si>
  <si>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</si>
  <si>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</si>
  <si>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</si>
  <si>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</si>
  <si>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</si>
  <si>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</si>
  <si>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</si>
  <si>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</si>
  <si>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</si>
  <si>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</si>
  <si>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</si>
  <si>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</si>
  <si>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</si>
  <si>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</si>
  <si>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</si>
  <si>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</si>
  <si>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</si>
  <si>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</si>
  <si>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</si>
  <si>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</si>
  <si>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</si>
  <si>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</si>
  <si>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</si>
  <si>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</si>
  <si>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</si>
  <si>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</si>
  <si>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</si>
  <si>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</si>
  <si>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</si>
  <si>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</si>
  <si>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</si>
  <si>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</si>
  <si>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</si>
  <si>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</si>
  <si>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</si>
  <si>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</si>
  <si>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</si>
  <si>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</si>
  <si>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</si>
  <si>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</si>
  <si>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</si>
  <si>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</si>
  <si>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</si>
  <si>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</si>
  <si>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</si>
  <si>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</si>
  <si>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</si>
  <si>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</si>
  <si>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</si>
  <si>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</si>
  <si>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</si>
  <si>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</si>
  <si>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</si>
  <si>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</si>
  <si>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</si>
  <si>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</si>
  <si>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</si>
  <si>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</si>
  <si>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</si>
  <si>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</si>
  <si>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</si>
  <si>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</si>
  <si>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</si>
  <si>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</si>
  <si>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</si>
  <si>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</si>
  <si>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</si>
  <si>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</si>
  <si>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</si>
  <si>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</si>
  <si>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</si>
  <si>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</si>
  <si>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</si>
  <si>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</si>
  <si>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</si>
  <si>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</si>
  <si>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</si>
  <si>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</si>
  <si>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</si>
  <si>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</si>
  <si>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</si>
  <si>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</si>
  <si>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</si>
  <si>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</si>
  <si>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</si>
  <si>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</si>
  <si>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</si>
  <si>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</si>
  <si>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</si>
  <si>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</si>
  <si>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</si>
  <si>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</si>
  <si>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</si>
  <si>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</si>
  <si>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</si>
  <si>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</si>
  <si>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</si>
  <si>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</si>
  <si>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</si>
  <si>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</si>
  <si>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</si>
  <si>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</si>
  <si>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</si>
  <si>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</si>
  <si>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</si>
  <si>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</si>
  <si>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</si>
  <si>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</si>
  <si>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</si>
  <si>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</si>
  <si>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</si>
  <si>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</si>
  <si>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</si>
  <si>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</si>
  <si>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</si>
  <si>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</si>
  <si>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</si>
  <si>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</si>
  <si>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</si>
  <si>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</si>
  <si>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</si>
  <si>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</si>
  <si>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</si>
  <si>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</si>
  <si>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</si>
  <si>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</si>
  <si>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</si>
  <si>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</si>
  <si>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</si>
  <si>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</si>
  <si>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</si>
  <si>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</si>
  <si>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</si>
  <si>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</si>
  <si>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</si>
  <si>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</si>
  <si>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</si>
  <si>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</si>
  <si>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</si>
  <si>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</si>
  <si>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</si>
  <si>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</si>
  <si>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</si>
  <si>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</si>
  <si>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</si>
  <si>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</si>
  <si>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</si>
  <si>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</si>
  <si>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</si>
  <si>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</si>
  <si>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</si>
  <si>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</si>
  <si>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</si>
  <si>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</si>
  <si>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</si>
  <si>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</si>
  <si>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</si>
  <si>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</si>
  <si>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</si>
  <si>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</si>
  <si>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</si>
  <si>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</si>
  <si>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</si>
  <si>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</si>
  <si>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</si>
  <si>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</si>
  <si>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</si>
  <si>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</si>
  <si>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</si>
  <si>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</si>
  <si>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</si>
  <si>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</si>
  <si>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</si>
  <si>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</si>
  <si>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</si>
  <si>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</si>
  <si>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</si>
  <si>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</si>
  <si>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</si>
  <si>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</si>
  <si>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</si>
  <si>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</si>
  <si>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</si>
  <si>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</si>
  <si>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</si>
  <si>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</si>
  <si>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</si>
  <si>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</si>
  <si>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</si>
  <si>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</si>
  <si>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</si>
  <si>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</si>
  <si>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</si>
  <si>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</si>
  <si>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</si>
  <si>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</si>
  <si>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</si>
  <si>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</si>
  <si>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</si>
  <si>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</si>
  <si>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</si>
  <si>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</si>
  <si>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</si>
  <si>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</si>
  <si>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</si>
  <si>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</si>
  <si>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</si>
  <si>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</si>
  <si>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</si>
  <si>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</si>
  <si>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</si>
  <si>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</si>
  <si>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</si>
  <si>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</si>
  <si>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</si>
  <si>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</si>
  <si>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</si>
  <si>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</si>
  <si>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</si>
  <si>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</si>
  <si>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</si>
  <si>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</si>
  <si>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</si>
  <si>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</si>
  <si>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</si>
  <si>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</si>
  <si>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</si>
  <si>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</si>
  <si>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</si>
  <si>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</si>
  <si>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</si>
  <si>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</si>
  <si>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</si>
  <si>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</si>
  <si>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</si>
  <si>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</si>
  <si>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</si>
  <si>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</si>
  <si>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</si>
  <si>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</si>
  <si>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</si>
  <si>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</si>
  <si>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</si>
  <si>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</si>
  <si>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</si>
  <si>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</si>
  <si>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</si>
  <si>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</si>
  <si>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</si>
  <si>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</si>
  <si>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</si>
  <si>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</si>
  <si>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</si>
  <si>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</si>
  <si>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</si>
  <si>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</si>
  <si>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</si>
  <si>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</si>
  <si>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</si>
  <si>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</si>
  <si>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</si>
  <si>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</si>
  <si>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</si>
  <si>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</si>
  <si>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</si>
  <si>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</si>
  <si>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</si>
  <si>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</si>
  <si>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</si>
  <si>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</si>
  <si>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</si>
  <si>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</si>
  <si>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</si>
  <si>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</si>
  <si>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</si>
  <si>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</si>
  <si>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</si>
  <si>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</si>
  <si>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</si>
  <si>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</si>
  <si>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</si>
  <si>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</si>
  <si>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</si>
  <si>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</si>
  <si>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</si>
  <si>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</si>
  <si>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</si>
  <si>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</si>
  <si>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</si>
  <si>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</si>
  <si>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</si>
  <si>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</si>
  <si>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</si>
  <si>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</si>
  <si>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</si>
  <si>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</si>
  <si>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</si>
  <si>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</si>
  <si>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</si>
  <si>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</si>
  <si>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</si>
  <si>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</si>
  <si>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</si>
  <si>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</si>
  <si>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</si>
  <si>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</si>
  <si>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</si>
  <si>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</si>
  <si>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</si>
  <si>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</si>
  <si>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</si>
  <si>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</si>
  <si>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</si>
  <si>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</si>
  <si>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</si>
  <si>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</si>
  <si>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</si>
  <si>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</si>
  <si>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</si>
  <si>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</si>
  <si>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</si>
  <si>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</si>
  <si>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</si>
  <si>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</si>
  <si>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</si>
  <si>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</si>
  <si>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</si>
  <si>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</si>
  <si>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</si>
  <si>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</si>
  <si>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</si>
  <si>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</si>
  <si>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</si>
  <si>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</si>
  <si>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</si>
  <si>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</si>
  <si>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</si>
  <si>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</si>
  <si>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</si>
  <si>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</si>
  <si>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</si>
  <si>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</si>
  <si>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</si>
  <si>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</si>
  <si>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</si>
  <si>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</si>
  <si>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</si>
  <si>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</si>
  <si>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</si>
  <si>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</si>
  <si>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</si>
  <si>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</si>
  <si>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</si>
  <si>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</si>
  <si>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</si>
  <si>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</si>
  <si>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</si>
  <si>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</si>
  <si>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</si>
  <si>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</si>
  <si>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</si>
  <si>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</si>
  <si>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</si>
  <si>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</si>
  <si>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</si>
  <si>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</si>
  <si>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</si>
  <si>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</si>
  <si>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</si>
  <si>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</si>
  <si>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</si>
  <si>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</si>
  <si>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</si>
  <si>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</si>
  <si>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</si>
  <si>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</si>
  <si>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</si>
  <si>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</si>
  <si>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</si>
  <si>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</si>
  <si>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</si>
  <si>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</si>
  <si>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</si>
  <si>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</si>
  <si>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</si>
  <si>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</si>
  <si>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</si>
  <si>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</si>
  <si>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</si>
  <si>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</si>
  <si>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</si>
  <si>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</si>
  <si>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</si>
  <si>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</si>
  <si>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</si>
  <si>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</si>
  <si>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</si>
  <si>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</si>
  <si>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</si>
  <si>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</si>
  <si>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</si>
  <si>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</si>
  <si>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</si>
  <si>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</si>
  <si>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</si>
  <si>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</si>
  <si>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</si>
  <si>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</si>
  <si>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</si>
  <si>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</si>
  <si>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</si>
  <si>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</si>
  <si>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</si>
  <si>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</si>
  <si>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</si>
  <si>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</si>
  <si>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</si>
  <si>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</si>
  <si>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</si>
  <si>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</si>
  <si>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</si>
  <si>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</si>
  <si>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</si>
  <si>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</si>
  <si>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</si>
  <si>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</si>
  <si>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</si>
  <si>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</si>
  <si>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</si>
  <si>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</si>
  <si>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</si>
  <si>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</si>
  <si>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</si>
  <si>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</si>
  <si>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</si>
  <si>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</si>
  <si>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</si>
  <si>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</si>
  <si>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</si>
  <si>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</si>
  <si>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</si>
  <si>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</si>
  <si>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</si>
  <si>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</si>
  <si>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</si>
  <si>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</si>
  <si>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</si>
  <si>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</si>
  <si>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</si>
  <si>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</si>
  <si>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</si>
  <si>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</si>
  <si>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</si>
  <si>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</si>
  <si>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</si>
  <si>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</si>
  <si>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</si>
  <si>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</si>
  <si>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</si>
  <si>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</si>
  <si>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</si>
  <si>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</si>
  <si>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</si>
  <si>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</si>
  <si>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</si>
  <si>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</si>
  <si>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</si>
  <si>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</si>
  <si>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</si>
  <si>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</si>
  <si>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</si>
  <si>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</si>
  <si>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</si>
  <si>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</si>
  <si>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</si>
  <si>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</si>
  <si>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</si>
  <si>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</si>
  <si>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</si>
  <si>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</si>
  <si>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</si>
  <si>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</si>
  <si>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</si>
  <si>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</si>
  <si>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</si>
  <si>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</si>
  <si>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</si>
  <si>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</si>
  <si>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</si>
  <si>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</si>
  <si>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</si>
  <si>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</si>
  <si>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</si>
  <si>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</si>
  <si>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</si>
  <si>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</si>
  <si>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</si>
  <si>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</si>
  <si>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</si>
  <si>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</si>
  <si>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</si>
  <si>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</si>
  <si>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</si>
  <si>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</si>
  <si>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</si>
  <si>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</si>
  <si>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</si>
  <si>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</si>
  <si>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</si>
  <si>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</si>
  <si>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</si>
  <si>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</si>
  <si>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</si>
  <si>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</si>
  <si>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</si>
  <si>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</si>
  <si>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</si>
  <si>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</si>
  <si>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</si>
  <si>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</si>
  <si>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</si>
  <si>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</si>
  <si>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</si>
  <si>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</si>
  <si>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</si>
  <si>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</si>
  <si>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</si>
  <si>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</si>
  <si>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</si>
  <si>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</si>
  <si>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</si>
  <si>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</si>
  <si>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</si>
  <si>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</si>
  <si>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</si>
  <si>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</si>
  <si>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</si>
  <si>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</si>
  <si>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</si>
  <si>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</si>
  <si>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</si>
  <si>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</si>
  <si>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</si>
  <si>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</si>
  <si>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</si>
  <si>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</si>
  <si>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</si>
  <si>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</si>
  <si>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</si>
  <si>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</si>
  <si>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</si>
  <si>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</si>
  <si>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</si>
  <si>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</si>
  <si>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</si>
  <si>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</si>
  <si>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</si>
  <si>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</si>
  <si>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</si>
  <si>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</si>
  <si>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</si>
  <si>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</si>
  <si>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</si>
  <si>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</si>
  <si>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</si>
  <si>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</si>
  <si>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</si>
  <si>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</si>
  <si>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</si>
  <si>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</si>
  <si>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</si>
  <si>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</si>
  <si>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</si>
  <si>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</si>
  <si>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</si>
  <si>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</si>
  <si>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</si>
  <si>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</si>
  <si>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</si>
  <si>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</si>
  <si>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</si>
  <si>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</si>
  <si>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</si>
  <si>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</si>
  <si>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</si>
  <si>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</si>
  <si>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</si>
  <si>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</si>
  <si>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</si>
  <si>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</si>
  <si>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</si>
  <si>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</si>
  <si>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</si>
  <si>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</si>
  <si>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</si>
  <si>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</si>
  <si>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</si>
  <si>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</si>
  <si>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</si>
  <si>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</si>
  <si>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</si>
  <si>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</si>
  <si>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</si>
  <si>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</si>
  <si>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</si>
  <si>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</si>
  <si>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</si>
  <si>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</si>
  <si>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</si>
  <si>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</si>
  <si>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</si>
  <si>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</si>
  <si>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</si>
  <si>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</si>
  <si>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</si>
  <si>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</si>
  <si>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</si>
  <si>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</si>
  <si>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</si>
  <si>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</si>
  <si>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</si>
  <si>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</si>
  <si>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</si>
  <si>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</si>
  <si>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</si>
  <si>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</si>
  <si>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</si>
  <si>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</si>
  <si>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</si>
  <si>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</si>
  <si>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</si>
  <si>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</si>
  <si>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</si>
  <si>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</si>
  <si>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</si>
  <si>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</si>
  <si>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</si>
  <si>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</si>
  <si>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</si>
  <si>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</si>
  <si>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</si>
  <si>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</si>
  <si>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</si>
  <si>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</si>
  <si>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</si>
  <si>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</si>
  <si>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</si>
  <si>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</si>
  <si>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</si>
  <si>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</si>
  <si>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</si>
  <si>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</si>
  <si>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</si>
  <si>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</si>
  <si>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</si>
  <si>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</si>
  <si>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</si>
  <si>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</si>
  <si>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</si>
  <si>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</si>
  <si>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</si>
  <si>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</si>
  <si>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</si>
  <si>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</si>
  <si>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</si>
  <si>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</si>
  <si>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</si>
  <si>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</si>
  <si>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</si>
  <si>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</si>
  <si>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</si>
  <si>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</si>
  <si>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</si>
  <si>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</si>
  <si>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</si>
  <si>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</si>
  <si>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</si>
  <si>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</si>
  <si>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</si>
  <si>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</si>
  <si>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</si>
  <si>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</si>
  <si>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</si>
  <si>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</si>
  <si>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</si>
  <si>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</si>
  <si>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</si>
  <si>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</si>
  <si>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</si>
  <si>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</si>
  <si>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</si>
  <si>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</si>
  <si>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</si>
  <si>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</si>
  <si>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</si>
  <si>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</si>
  <si>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</si>
  <si>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</si>
  <si>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</si>
  <si>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</si>
  <si>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</si>
  <si>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</si>
  <si>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</si>
  <si>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</si>
  <si>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</si>
  <si>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</si>
  <si>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</si>
  <si>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</si>
  <si>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</si>
  <si>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</si>
  <si>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</si>
  <si>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</si>
  <si>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</si>
  <si>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</si>
  <si>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</si>
  <si>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</si>
  <si>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</si>
  <si>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</si>
  <si>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</si>
  <si>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</si>
  <si>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</si>
  <si>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</si>
  <si>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</si>
  <si>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</si>
  <si>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</si>
  <si>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</si>
  <si>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</si>
  <si>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</si>
  <si>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</si>
  <si>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</si>
  <si>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</si>
  <si>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</si>
  <si>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</si>
  <si>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</si>
  <si>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</si>
  <si>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</si>
  <si>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</si>
  <si>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</si>
  <si>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</si>
  <si>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</si>
  <si>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</si>
  <si>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</si>
  <si>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</si>
  <si>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</si>
  <si>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</si>
  <si>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</si>
  <si>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</si>
  <si>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</si>
  <si>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</si>
  <si>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</si>
  <si>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</si>
  <si>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</si>
  <si>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</si>
  <si>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</si>
  <si>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</si>
  <si>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</si>
  <si>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</si>
  <si>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</si>
  <si>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</si>
  <si>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</si>
  <si>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</si>
  <si>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</si>
  <si>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</si>
  <si>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</si>
  <si>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</si>
  <si>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</si>
  <si>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</si>
  <si>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</si>
  <si>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</si>
  <si>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</si>
  <si>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</si>
  <si>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</si>
  <si>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</si>
  <si>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</si>
  <si>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</si>
  <si>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</si>
  <si>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</si>
  <si>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</si>
  <si>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</si>
  <si>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</si>
  <si>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</si>
  <si>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</si>
  <si>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</si>
  <si>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</si>
  <si>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</si>
  <si>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</si>
  <si>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</si>
  <si>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</si>
  <si>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</si>
  <si>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</si>
  <si>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</si>
  <si>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</si>
  <si>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</si>
  <si>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</si>
  <si>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</si>
  <si>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</si>
  <si>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</si>
  <si>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</si>
  <si>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</si>
  <si>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</si>
  <si>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</si>
  <si>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</si>
  <si>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</si>
  <si>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</si>
  <si>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</si>
  <si>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</si>
  <si>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</si>
  <si>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</si>
  <si>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</si>
  <si>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</si>
  <si>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</si>
  <si>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</si>
  <si>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</si>
  <si>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</si>
  <si>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</si>
  <si>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</si>
  <si>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</si>
  <si>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</si>
  <si>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</si>
  <si>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</si>
  <si>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</si>
  <si>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</si>
  <si>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</si>
  <si>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</si>
  <si>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</si>
  <si>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</si>
  <si>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</si>
  <si>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</si>
  <si>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</si>
  <si>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</si>
  <si>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</si>
  <si>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</si>
  <si>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</si>
  <si>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</si>
  <si>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</si>
  <si>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</si>
  <si>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</si>
  <si>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</si>
  <si>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</si>
  <si>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</si>
  <si>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</si>
  <si>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</si>
  <si>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</si>
  <si>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</si>
  <si>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</si>
  <si>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</si>
  <si>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</si>
  <si>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</si>
  <si>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</si>
  <si>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</si>
  <si>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</si>
  <si>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</si>
  <si>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</si>
  <si>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</si>
  <si>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</si>
  <si>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</si>
  <si>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</si>
  <si>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</si>
  <si>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</si>
  <si>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</si>
  <si>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</si>
  <si>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</si>
  <si>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</si>
  <si>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</si>
  <si>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</si>
  <si>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</si>
  <si>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</si>
  <si>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</si>
  <si>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</si>
  <si>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</si>
  <si>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</si>
  <si>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</si>
  <si>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</si>
  <si>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</si>
  <si>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</si>
  <si>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</si>
  <si>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</si>
  <si>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</si>
  <si>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</si>
  <si>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</si>
  <si>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</si>
  <si>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</si>
  <si>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</si>
  <si>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</si>
  <si>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</si>
  <si>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</si>
  <si>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</si>
  <si>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</si>
  <si>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</si>
  <si>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</si>
  <si>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</si>
  <si>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</si>
  <si>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</si>
  <si>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</si>
  <si>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</si>
  <si>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</si>
  <si>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</si>
  <si>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</si>
  <si>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</si>
  <si>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</si>
  <si>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</si>
  <si>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</si>
  <si>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</si>
  <si>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</si>
  <si>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</si>
  <si>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</si>
  <si>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</si>
  <si>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</si>
  <si>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</si>
  <si>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</si>
  <si>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</si>
  <si>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</si>
  <si>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</si>
  <si>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</si>
  <si>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</si>
  <si>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</si>
  <si>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</si>
  <si>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</si>
  <si>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</si>
  <si>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</si>
  <si>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</si>
  <si>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</si>
  <si>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</si>
  <si>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</si>
  <si>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</si>
  <si>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</si>
  <si>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</si>
  <si>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</si>
  <si>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</si>
  <si>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</si>
  <si>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</si>
  <si>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</si>
  <si>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</si>
  <si>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</si>
  <si>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</si>
  <si>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</si>
  <si>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</si>
  <si>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</si>
  <si>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</si>
  <si>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</si>
  <si>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</si>
  <si>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</si>
  <si>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</si>
  <si>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</si>
  <si>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</si>
  <si>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</si>
  <si>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</si>
  <si>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</si>
  <si>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</si>
  <si>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</si>
  <si>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</si>
  <si>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</si>
  <si>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</si>
  <si>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</si>
  <si>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</si>
  <si>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</si>
  <si>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</si>
  <si>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</si>
  <si>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</si>
  <si>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</si>
  <si>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</si>
  <si>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</si>
  <si>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</si>
  <si>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</si>
  <si>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</si>
  <si>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</si>
  <si>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</si>
  <si>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</si>
  <si>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</si>
  <si>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</si>
  <si>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</si>
  <si>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</si>
  <si>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</si>
  <si>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</si>
  <si>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</si>
  <si>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</si>
  <si>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</si>
  <si>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</si>
  <si>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</si>
  <si>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</si>
  <si>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</si>
  <si>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</si>
  <si>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</si>
  <si>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</si>
  <si>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</si>
  <si>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</si>
  <si>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</si>
  <si>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</si>
  <si>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</si>
  <si>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</si>
  <si>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</si>
  <si>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</si>
  <si>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</si>
  <si>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</si>
  <si>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</si>
  <si>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</si>
  <si>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</si>
  <si>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</si>
  <si>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</si>
  <si>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</si>
  <si>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</si>
  <si>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</si>
  <si>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</si>
  <si>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</si>
  <si>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</si>
  <si>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</si>
  <si>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</si>
  <si>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</si>
  <si>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</si>
  <si>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</si>
  <si>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</si>
  <si>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</si>
  <si>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</si>
  <si>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</si>
  <si>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</si>
  <si>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</si>
  <si>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</si>
  <si>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</si>
  <si>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</si>
  <si>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</si>
  <si>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</si>
  <si>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</si>
  <si>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</si>
  <si>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</si>
  <si>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</si>
  <si>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</si>
  <si>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</si>
  <si>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</si>
  <si>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</si>
  <si>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</si>
  <si>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</si>
  <si>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</si>
  <si>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</si>
  <si>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</si>
  <si>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</si>
  <si>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</si>
  <si>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</si>
  <si>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</si>
  <si>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</si>
  <si>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</si>
  <si>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</si>
  <si>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</si>
  <si>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</si>
  <si>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</si>
  <si>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</si>
  <si>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</si>
  <si>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</si>
  <si>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</si>
  <si>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</si>
  <si>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</si>
  <si>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</si>
  <si>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</si>
  <si>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</si>
  <si>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</si>
  <si>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</si>
  <si>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</si>
  <si>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</si>
  <si>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</si>
  <si>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</si>
  <si>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</si>
  <si>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</si>
  <si>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</si>
  <si>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</si>
  <si>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</si>
  <si>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</si>
  <si>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</si>
  <si>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</si>
  <si>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</si>
  <si>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</si>
  <si>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</si>
  <si>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</si>
  <si>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</si>
  <si>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</si>
  <si>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</si>
  <si>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</si>
  <si>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</si>
  <si>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</si>
  <si>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</si>
  <si>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</si>
  <si>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</si>
  <si>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</si>
  <si>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</si>
  <si>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</si>
  <si>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</si>
  <si>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</si>
  <si>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</si>
  <si>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</si>
  <si>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</si>
  <si>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</si>
  <si>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</si>
  <si>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</si>
  <si>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</si>
  <si>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</si>
  <si>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</si>
  <si>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</si>
  <si>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</si>
  <si>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</si>
  <si>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</si>
  <si>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</si>
  <si>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</si>
  <si>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</si>
  <si>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</si>
  <si>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</si>
  <si>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</si>
  <si>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</si>
  <si>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</si>
  <si>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</si>
  <si>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</si>
  <si>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</si>
  <si>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</si>
  <si>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</si>
  <si>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</si>
  <si>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</si>
  <si>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</si>
  <si>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</si>
  <si>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</si>
  <si>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</si>
  <si>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</si>
  <si>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</si>
  <si>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</si>
  <si>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</si>
  <si>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</si>
  <si>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</si>
  <si>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</si>
  <si>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</si>
  <si>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</si>
  <si>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</si>
  <si>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</si>
  <si>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</si>
  <si>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</si>
  <si>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</si>
  <si>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</si>
  <si>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</si>
  <si>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</si>
  <si>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</si>
  <si>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</si>
  <si>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</si>
  <si>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</si>
  <si>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</si>
  <si>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</si>
  <si>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</si>
  <si>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</si>
  <si>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</si>
  <si>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</si>
  <si>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</si>
  <si>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</si>
  <si>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</si>
  <si>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</si>
  <si>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</si>
  <si>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</si>
  <si>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</si>
  <si>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</si>
  <si>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</si>
  <si>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</si>
  <si>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</si>
  <si>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</si>
  <si>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</si>
  <si>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</si>
  <si>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</si>
  <si>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</si>
  <si>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</si>
  <si>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</si>
  <si>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</si>
  <si>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</si>
  <si>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</si>
  <si>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</si>
  <si>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</si>
  <si>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</si>
  <si>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</si>
  <si>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</si>
  <si>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</si>
  <si>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</si>
  <si>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</si>
  <si>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</si>
  <si>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</si>
  <si>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</si>
  <si>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</si>
  <si>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</si>
  <si>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</si>
  <si>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</si>
  <si>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</si>
  <si>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</si>
  <si>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</si>
  <si>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</si>
  <si>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</si>
  <si>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</si>
  <si>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</si>
  <si>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</si>
  <si>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</si>
  <si>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</si>
  <si>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</si>
  <si>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</si>
  <si>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</si>
  <si>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</si>
  <si>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</si>
  <si>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</si>
  <si>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</si>
  <si>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</si>
  <si>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</si>
  <si>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</si>
  <si>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</si>
  <si>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</si>
  <si>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</si>
  <si>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</si>
  <si>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</si>
  <si>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</si>
  <si>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</si>
  <si>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</si>
  <si>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</si>
  <si>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</si>
  <si>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</si>
  <si>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</si>
  <si>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</si>
  <si>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</si>
  <si>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</si>
  <si>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</si>
  <si>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</si>
  <si>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</si>
  <si>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</si>
  <si>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</si>
  <si>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</si>
  <si>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</si>
  <si>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</si>
  <si>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</si>
  <si>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</si>
  <si>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</si>
  <si>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</si>
  <si>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</si>
  <si>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</si>
  <si>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</si>
  <si>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</si>
  <si>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</si>
  <si>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</si>
  <si>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</si>
  <si>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</si>
  <si>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</si>
  <si>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</si>
  <si>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</si>
  <si>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</si>
  <si>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</si>
  <si>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</si>
  <si>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</si>
  <si>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</si>
  <si>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</si>
  <si>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</si>
  <si>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</si>
  <si>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</si>
  <si>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</si>
  <si>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</si>
  <si>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</si>
  <si>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</si>
  <si>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</si>
  <si>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</si>
  <si>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</si>
  <si>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</si>
  <si>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</si>
  <si>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</si>
  <si>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</si>
  <si>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</si>
  <si>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</si>
  <si>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</si>
  <si>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</si>
  <si>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</si>
  <si>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</si>
  <si>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</si>
  <si>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</si>
  <si>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</si>
  <si>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</si>
  <si>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</si>
  <si>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</si>
  <si>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</si>
  <si>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</si>
  <si>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</si>
  <si>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</si>
  <si>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</si>
  <si>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</si>
  <si>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</si>
  <si>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</si>
  <si>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</si>
  <si>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</si>
  <si>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</si>
  <si>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</si>
  <si>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</si>
  <si>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</si>
  <si>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</si>
  <si>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</si>
  <si>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</si>
  <si>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</si>
  <si>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</si>
  <si>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</si>
  <si>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</si>
  <si>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</si>
  <si>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</si>
  <si>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</si>
  <si>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</si>
  <si>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</si>
  <si>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</si>
  <si>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</si>
  <si>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</si>
  <si>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</si>
  <si>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</si>
  <si>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</si>
  <si>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</si>
  <si>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</si>
  <si>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</si>
  <si>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</si>
  <si>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</si>
  <si>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</si>
  <si>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</si>
  <si>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</si>
  <si>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</si>
  <si>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</si>
  <si>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</si>
  <si>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</si>
  <si>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</si>
  <si>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</si>
  <si>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</si>
  <si>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</si>
  <si>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</si>
  <si>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</si>
  <si>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</si>
  <si>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</si>
  <si>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</si>
  <si>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</si>
  <si>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</si>
  <si>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</si>
  <si>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</si>
  <si>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</si>
  <si>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</si>
  <si>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</si>
  <si>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</si>
  <si>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</si>
  <si>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</si>
  <si>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</si>
  <si>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</si>
  <si>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</si>
  <si>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</si>
  <si>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</si>
  <si>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</si>
  <si>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</si>
  <si>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</si>
  <si>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</si>
  <si>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</si>
  <si>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</si>
  <si>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</si>
  <si>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</si>
  <si>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</si>
  <si>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</si>
  <si>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</si>
  <si>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</si>
  <si>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</si>
  <si>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</si>
  <si>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</si>
  <si>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</si>
  <si>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</si>
  <si>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</si>
  <si>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</si>
  <si>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</si>
  <si>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</si>
  <si>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</si>
  <si>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</si>
  <si>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</si>
  <si>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</si>
  <si>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</si>
  <si>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</si>
  <si>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</si>
  <si>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</si>
  <si>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</si>
  <si>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</si>
  <si>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</si>
  <si>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</si>
  <si>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</si>
  <si>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</si>
  <si>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</si>
  <si>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</si>
  <si>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</si>
  <si>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</si>
  <si>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</si>
  <si>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</si>
  <si>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</si>
  <si>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</si>
  <si>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</si>
  <si>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</si>
  <si>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</si>
  <si>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</si>
  <si>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</si>
  <si>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</si>
  <si>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</si>
  <si>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</si>
  <si>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</si>
  <si>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</si>
  <si>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</si>
  <si>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</si>
  <si>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</si>
  <si>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</si>
  <si>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</si>
  <si>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</si>
  <si>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</si>
  <si>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</si>
  <si>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</si>
  <si>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</si>
  <si>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</si>
  <si>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</si>
  <si>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</si>
  <si>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</si>
  <si>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</si>
  <si>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</si>
  <si>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</si>
  <si>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</si>
  <si>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</si>
  <si>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</si>
  <si>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</si>
  <si>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</si>
  <si>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</si>
  <si>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</si>
  <si>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</si>
  <si>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</si>
  <si>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</si>
  <si>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</si>
  <si>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</si>
  <si>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</si>
  <si>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</si>
  <si>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</si>
  <si>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</si>
  <si>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</si>
  <si>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</si>
  <si>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</si>
  <si>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</si>
  <si>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</si>
  <si>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</si>
  <si>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</si>
  <si>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</si>
  <si>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</si>
  <si>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</si>
  <si>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</si>
  <si>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</si>
  <si>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</si>
  <si>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</si>
  <si>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</si>
  <si>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</si>
  <si>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</si>
  <si>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</si>
  <si>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</si>
  <si>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</si>
  <si>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</si>
  <si>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</si>
  <si>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</si>
  <si>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</si>
  <si>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</si>
  <si>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</si>
  <si>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</si>
  <si>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</si>
  <si>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</si>
  <si>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</si>
  <si>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</si>
  <si>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</si>
  <si>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</si>
  <si>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</si>
  <si>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</si>
  <si>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</si>
  <si>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</si>
  <si>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</si>
  <si>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</si>
  <si>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</si>
  <si>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</si>
  <si>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</si>
  <si>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</si>
  <si>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</si>
  <si>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</si>
  <si>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</si>
  <si>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</si>
  <si>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</si>
  <si>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</si>
  <si>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</si>
  <si>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</si>
  <si>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</si>
  <si>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</si>
  <si>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</si>
  <si>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</si>
  <si>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</si>
  <si>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</si>
  <si>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</si>
  <si>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</si>
  <si>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</si>
  <si>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</si>
  <si>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</si>
  <si>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</si>
  <si>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</si>
  <si>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</si>
  <si>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</si>
  <si>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</si>
  <si>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</si>
  <si>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</si>
  <si>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</si>
  <si>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</si>
  <si>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</si>
  <si>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</si>
  <si>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</si>
  <si>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</si>
  <si>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</si>
  <si>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</si>
  <si>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</si>
  <si>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</si>
  <si>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</si>
  <si>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</si>
  <si>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</si>
  <si>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</si>
  <si>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</si>
  <si>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</si>
  <si>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</si>
  <si>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</si>
  <si>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</si>
  <si>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</si>
  <si>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</si>
  <si>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</si>
  <si>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</si>
  <si>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</si>
  <si>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</si>
  <si>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</si>
  <si>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</si>
  <si>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</si>
  <si>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</si>
  <si>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</si>
  <si>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</si>
  <si>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</si>
  <si>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</si>
  <si>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</si>
  <si>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</si>
  <si>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</si>
  <si>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</si>
  <si>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</si>
  <si>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</si>
  <si>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</si>
  <si>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</si>
  <si>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</si>
  <si>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</si>
  <si>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</si>
  <si>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</si>
  <si>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</si>
  <si>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</si>
  <si>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</si>
  <si>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</si>
  <si>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</si>
  <si>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</si>
  <si>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</si>
  <si>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</si>
  <si>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</si>
  <si>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</si>
  <si>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</si>
  <si>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</si>
  <si>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</si>
  <si>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</si>
  <si>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</si>
  <si>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</si>
  <si>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</si>
  <si>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</si>
  <si>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</si>
  <si>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</si>
  <si>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</si>
  <si>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</si>
  <si>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</si>
  <si>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</si>
  <si>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</si>
  <si>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</si>
  <si>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</si>
  <si>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</si>
  <si>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</si>
  <si>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</si>
  <si>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</si>
  <si>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</si>
  <si>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</si>
  <si>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</si>
  <si>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</si>
  <si>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</si>
  <si>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</si>
  <si>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</si>
  <si>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</si>
  <si>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</si>
  <si>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</si>
  <si>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</si>
  <si>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</si>
  <si>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</si>
  <si>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</si>
  <si>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</si>
  <si>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</si>
  <si>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</si>
  <si>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</si>
  <si>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</si>
  <si>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</si>
  <si>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</si>
  <si>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</si>
  <si>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</si>
  <si>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</si>
  <si>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</si>
  <si>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</si>
  <si>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</si>
  <si>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</si>
  <si>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</si>
  <si>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</si>
  <si>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</si>
  <si>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</si>
  <si>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</si>
  <si>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</si>
  <si>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</si>
  <si>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</si>
  <si>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</si>
  <si>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</si>
  <si>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</si>
  <si>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</si>
  <si>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</si>
  <si>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</si>
  <si>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</si>
  <si>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</si>
  <si>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</si>
  <si>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</si>
  <si>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</si>
  <si>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</si>
  <si>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</si>
  <si>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</si>
  <si>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</si>
  <si>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</si>
  <si>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</si>
  <si>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</si>
  <si>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</si>
  <si>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</si>
  <si>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</si>
  <si>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</si>
  <si>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</si>
  <si>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</si>
  <si>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</si>
  <si>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</si>
  <si>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</si>
  <si>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</si>
  <si>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</si>
  <si>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</si>
  <si>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</si>
  <si>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</si>
  <si>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</si>
  <si>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</si>
  <si>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</si>
  <si>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</si>
  <si>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</si>
  <si>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</si>
  <si>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</si>
  <si>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</si>
  <si>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</si>
  <si>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</si>
  <si>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</si>
  <si>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</si>
  <si>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</si>
  <si>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</si>
  <si>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</si>
  <si>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</si>
  <si>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</si>
  <si>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</si>
  <si>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</si>
  <si>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</si>
  <si>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</si>
  <si>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</si>
  <si>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</si>
  <si>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</si>
  <si>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</si>
  <si>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</si>
  <si>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</si>
  <si>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</si>
  <si>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</si>
  <si>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</si>
  <si>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</si>
  <si>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</si>
  <si>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</si>
  <si>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</si>
  <si>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</si>
  <si>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</si>
  <si>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</si>
  <si>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</si>
  <si>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</si>
  <si>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</si>
  <si>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</si>
  <si>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</si>
  <si>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</si>
  <si>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</si>
  <si>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</si>
  <si>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</si>
  <si>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</si>
  <si>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</si>
  <si>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</si>
  <si>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</si>
  <si>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</si>
  <si>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</si>
  <si>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</si>
  <si>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</si>
  <si>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</si>
  <si>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</si>
  <si>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</si>
  <si>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</si>
  <si>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</si>
  <si>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</si>
  <si>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</si>
  <si>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</si>
  <si>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</si>
  <si>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</si>
  <si>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</si>
  <si>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</si>
  <si>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</si>
  <si>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</si>
  <si>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</si>
  <si>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</si>
  <si>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</si>
  <si>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</si>
  <si>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</si>
  <si>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</si>
  <si>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</si>
  <si>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</si>
  <si>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</si>
  <si>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</si>
  <si>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</si>
  <si>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</si>
  <si>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</si>
  <si>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</si>
  <si>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</si>
  <si>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</si>
  <si>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</si>
  <si>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</si>
  <si>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</si>
  <si>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</si>
  <si>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</si>
  <si>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</si>
  <si>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</si>
  <si>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</si>
  <si>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</si>
  <si>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</si>
  <si>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</si>
  <si>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</si>
  <si>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</si>
  <si>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</si>
  <si>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</si>
  <si>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</si>
  <si>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</si>
  <si>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</si>
  <si>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</si>
  <si>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</si>
  <si>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</si>
  <si>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</si>
  <si>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</si>
  <si>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</si>
  <si>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</si>
  <si>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</si>
  <si>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</si>
  <si>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</si>
  <si>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</si>
  <si>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</si>
  <si>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</si>
  <si>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</si>
  <si>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</si>
  <si>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</si>
  <si>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</si>
  <si>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</si>
  <si>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</si>
  <si>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</si>
  <si>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</si>
  <si>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</si>
  <si>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</si>
  <si>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</si>
  <si>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</si>
  <si>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</si>
  <si>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</si>
  <si>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</si>
  <si>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</si>
  <si>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</si>
  <si>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</si>
  <si>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</si>
  <si>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</si>
  <si>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</si>
  <si>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</si>
  <si>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</si>
  <si>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</si>
  <si>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</si>
  <si>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</si>
  <si>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</si>
  <si>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</si>
  <si>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</si>
  <si>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</si>
  <si>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</si>
  <si>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</si>
  <si>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</si>
  <si>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</si>
  <si>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</si>
  <si>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</si>
  <si>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</si>
  <si>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</si>
  <si>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</si>
  <si>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</si>
  <si>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</si>
  <si>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</si>
  <si>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</si>
  <si>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</si>
  <si>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</si>
  <si>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</si>
  <si>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</si>
  <si>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</si>
  <si>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</si>
  <si>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</si>
  <si>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</si>
  <si>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</si>
  <si>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</si>
  <si>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</si>
  <si>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</si>
  <si>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</si>
  <si>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</si>
  <si>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</si>
  <si>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</si>
  <si>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</si>
  <si>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</si>
  <si>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</si>
  <si>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</si>
  <si>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</si>
  <si>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</si>
  <si>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</si>
  <si>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</si>
  <si>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</si>
  <si>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</si>
  <si>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</si>
  <si>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</si>
  <si>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</si>
  <si>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</si>
  <si>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</si>
  <si>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</si>
  <si>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</si>
  <si>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</si>
  <si>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</si>
  <si>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</si>
  <si>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</si>
  <si>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</si>
  <si>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</si>
  <si>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</si>
  <si>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</si>
  <si>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</si>
  <si>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</si>
  <si>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</si>
  <si>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</si>
  <si>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</si>
  <si>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</si>
  <si>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</si>
  <si>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</si>
  <si>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</si>
  <si>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</si>
  <si>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</si>
  <si>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</si>
  <si>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</si>
  <si>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</si>
  <si>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</si>
  <si>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</si>
  <si>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</si>
  <si>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</si>
  <si>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</si>
  <si>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</si>
  <si>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</si>
  <si>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</si>
  <si>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</si>
  <si>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</si>
  <si>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</si>
  <si>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</si>
  <si>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</si>
  <si>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</si>
  <si>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</si>
  <si>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</si>
  <si>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</si>
  <si>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</si>
  <si>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</si>
  <si>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</si>
  <si>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</si>
  <si>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</si>
  <si>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</si>
  <si>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</si>
  <si>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</si>
  <si>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</si>
  <si>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</si>
  <si>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</si>
  <si>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</si>
  <si>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</si>
  <si>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</si>
  <si>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</si>
  <si>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</si>
  <si>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</si>
  <si>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</si>
  <si>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</si>
  <si>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</si>
  <si>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</si>
  <si>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</si>
  <si>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</si>
  <si>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</si>
  <si>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</si>
  <si>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</si>
  <si>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</si>
  <si>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</si>
  <si>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</si>
  <si>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</si>
  <si>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</si>
  <si>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</si>
  <si>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</si>
  <si>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</si>
  <si>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</si>
  <si>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</si>
  <si>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</si>
  <si>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</si>
  <si>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</si>
  <si>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</si>
  <si>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</si>
  <si>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</si>
  <si>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</si>
  <si>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</si>
  <si>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</si>
  <si>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</si>
  <si>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</si>
  <si>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</si>
  <si>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</si>
  <si>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</si>
  <si>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</si>
  <si>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</si>
  <si>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</si>
  <si>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</si>
  <si>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</si>
  <si>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</si>
  <si>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</si>
  <si>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</si>
  <si>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</si>
  <si>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</si>
  <si>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</si>
  <si>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</si>
  <si>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</si>
  <si>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</si>
  <si>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</si>
  <si>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</si>
  <si>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</si>
  <si>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</si>
  <si>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</si>
  <si>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</si>
  <si>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</si>
  <si>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</si>
  <si>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</si>
  <si>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</si>
  <si>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</si>
  <si>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</si>
  <si>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</si>
  <si>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</si>
  <si>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</si>
  <si>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</si>
  <si>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</si>
  <si>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</si>
  <si>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</si>
  <si>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</si>
  <si>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</si>
  <si>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</si>
  <si>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</si>
  <si>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</si>
  <si>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</si>
  <si>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</si>
  <si>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</si>
  <si>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</si>
  <si>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</si>
  <si>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</si>
  <si>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</si>
  <si>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</si>
  <si>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</si>
  <si>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</si>
  <si>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</si>
  <si>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</si>
  <si>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</si>
  <si>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</si>
  <si>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</si>
  <si>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</si>
  <si>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</si>
  <si>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</si>
  <si>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</si>
  <si>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</si>
  <si>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</si>
  <si>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</si>
  <si>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</si>
  <si>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</si>
  <si>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</si>
  <si>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</si>
  <si>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</si>
  <si>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</si>
  <si>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</si>
  <si>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</si>
  <si>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</si>
  <si>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</si>
  <si>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</si>
  <si>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</si>
  <si>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</si>
  <si>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</si>
  <si>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</si>
  <si>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</si>
  <si>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</si>
  <si>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</si>
  <si>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</si>
  <si>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</si>
  <si>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</si>
  <si>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</si>
  <si>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</si>
  <si>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</si>
  <si>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</si>
  <si>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</si>
  <si>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</si>
  <si>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</si>
  <si>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</si>
  <si>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</si>
  <si>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</si>
  <si>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</si>
  <si>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</si>
  <si>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</si>
  <si>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</si>
  <si>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</si>
  <si>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</si>
  <si>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</si>
  <si>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</si>
  <si>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</si>
  <si>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</si>
  <si>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</si>
  <si>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</si>
  <si>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</si>
  <si>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</si>
  <si>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</si>
  <si>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</si>
  <si>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</si>
  <si>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</si>
  <si>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</si>
  <si>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</si>
  <si>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</si>
  <si>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</si>
  <si>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</si>
  <si>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</si>
  <si>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</si>
  <si>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</si>
  <si>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</si>
  <si>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</si>
  <si>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</si>
  <si>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</si>
  <si>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</si>
  <si>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</si>
  <si>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</si>
  <si>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</si>
  <si>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</si>
  <si>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</si>
  <si>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</si>
  <si>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</si>
  <si>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</si>
  <si>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</si>
  <si>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</si>
  <si>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</si>
  <si>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</si>
  <si>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</si>
  <si>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</si>
  <si>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</si>
  <si>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</si>
  <si>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</si>
  <si>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</si>
  <si>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</si>
  <si>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</si>
  <si>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</si>
  <si>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</si>
  <si>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</si>
  <si>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</si>
  <si>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</si>
  <si>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</si>
  <si>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</si>
  <si>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</si>
  <si>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</si>
  <si>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</si>
  <si>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</si>
  <si>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</si>
  <si>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</si>
  <si>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</si>
  <si>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</si>
  <si>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</si>
  <si>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</si>
  <si>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</si>
  <si>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</si>
  <si>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</si>
  <si>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</si>
  <si>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</si>
  <si>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</si>
  <si>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</si>
  <si>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</si>
  <si>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</si>
  <si>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</si>
  <si>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</si>
  <si>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</si>
  <si>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</si>
  <si>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</si>
  <si>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</si>
  <si>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</si>
  <si>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</si>
  <si>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</si>
  <si>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</si>
  <si>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</si>
  <si>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</si>
  <si>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</si>
  <si>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</si>
  <si>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</si>
  <si>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</si>
  <si>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</si>
  <si>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</si>
  <si>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</si>
  <si>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</si>
  <si>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</si>
  <si>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</si>
  <si>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</si>
  <si>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</si>
  <si>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</si>
  <si>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</si>
  <si>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</si>
  <si>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</si>
  <si>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</si>
  <si>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</si>
  <si>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</si>
  <si>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</si>
  <si>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</si>
  <si>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</si>
  <si>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</si>
  <si>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</si>
  <si>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</si>
  <si>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</si>
  <si>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</si>
  <si>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</si>
  <si>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</si>
  <si>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</si>
  <si>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</si>
  <si>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</si>
  <si>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</si>
  <si>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</si>
  <si>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</si>
  <si>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</si>
  <si>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</si>
  <si>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</si>
  <si>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</si>
  <si>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</si>
  <si>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</si>
  <si>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</si>
  <si>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</si>
  <si>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</si>
  <si>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</si>
  <si>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</si>
  <si>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</si>
  <si>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</si>
  <si>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</si>
  <si>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</si>
  <si>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</si>
  <si>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</si>
  <si>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</si>
  <si>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</si>
  <si>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</si>
  <si>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</si>
  <si>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</si>
  <si>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</si>
  <si>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</si>
  <si>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</si>
  <si>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</si>
  <si>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</si>
  <si>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</si>
  <si>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</si>
  <si>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</si>
  <si>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</si>
  <si>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</si>
  <si>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</si>
  <si>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</si>
  <si>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</si>
  <si>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</si>
  <si>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</si>
  <si>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</si>
  <si>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</si>
  <si>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</si>
  <si>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</si>
  <si>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</si>
  <si>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</si>
  <si>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</si>
  <si>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</si>
  <si>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</si>
  <si>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</si>
  <si>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</si>
  <si>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</si>
  <si>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</si>
  <si>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</si>
  <si>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</si>
  <si>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</si>
  <si>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</si>
  <si>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</si>
  <si>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</si>
  <si>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</si>
  <si>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</si>
  <si>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</si>
  <si>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</si>
  <si>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</si>
  <si>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</si>
  <si>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</si>
  <si>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</si>
  <si>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</si>
  <si>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</si>
  <si>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</si>
  <si>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</si>
  <si>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</si>
  <si>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</si>
  <si>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</si>
  <si>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</si>
  <si>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</si>
  <si>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</si>
  <si>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</si>
  <si>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</si>
  <si>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</si>
  <si>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</si>
  <si>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</si>
  <si>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</si>
  <si>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</si>
  <si>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</si>
  <si>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</si>
  <si>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</si>
  <si>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</si>
  <si>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</si>
  <si>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</si>
  <si>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</si>
  <si>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</si>
  <si>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</si>
  <si>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</si>
  <si>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</si>
  <si>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</si>
  <si>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</si>
  <si>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</si>
  <si>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</si>
  <si>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</si>
  <si>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</si>
  <si>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</si>
  <si>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</si>
  <si>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</si>
  <si>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</si>
  <si>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</si>
  <si>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</si>
  <si>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</si>
  <si>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</si>
  <si>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</si>
  <si>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</si>
  <si>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</si>
  <si>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</si>
  <si>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</si>
  <si>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</si>
  <si>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</si>
  <si>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</si>
  <si>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</si>
  <si>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</si>
  <si>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</si>
  <si>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</si>
  <si>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</si>
  <si>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</si>
  <si>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</si>
  <si>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</si>
  <si>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</si>
  <si>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</si>
  <si>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</si>
  <si>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</si>
  <si>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</si>
  <si>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</si>
  <si>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</si>
  <si>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</si>
  <si>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</si>
  <si>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</si>
  <si>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</si>
  <si>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</si>
  <si>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</si>
  <si>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</si>
  <si>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</si>
  <si>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</si>
  <si>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</si>
  <si>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</si>
  <si>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</si>
  <si>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</si>
  <si>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</si>
  <si>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</si>
  <si>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</si>
  <si>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</si>
  <si>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</si>
  <si>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</si>
  <si>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</si>
  <si>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</si>
  <si>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</si>
  <si>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</si>
  <si>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</si>
  <si>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</si>
  <si>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</si>
  <si>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</si>
  <si>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</si>
  <si>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</si>
  <si>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</si>
  <si>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</si>
  <si>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</si>
  <si>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</si>
  <si>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</si>
  <si>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</si>
  <si>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</si>
  <si>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</si>
  <si>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</si>
  <si>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</si>
  <si>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</si>
  <si>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</si>
  <si>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</si>
  <si>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</si>
  <si>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</si>
  <si>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</si>
  <si>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</si>
  <si>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</si>
  <si>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</si>
  <si>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</si>
  <si>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</si>
  <si>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</si>
  <si>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</si>
  <si>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</si>
  <si>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</si>
  <si>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</si>
  <si>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</si>
  <si>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</si>
  <si>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</si>
  <si>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</si>
  <si>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</si>
  <si>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</si>
  <si>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</si>
  <si>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</si>
  <si>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</si>
  <si>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</si>
  <si>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</si>
  <si>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</si>
  <si>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</si>
  <si>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</si>
  <si>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</si>
  <si>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</si>
  <si>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</si>
  <si>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</si>
  <si>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</si>
  <si>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</si>
  <si>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</si>
  <si>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</si>
  <si>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</si>
  <si>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</si>
  <si>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</si>
  <si>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</si>
  <si>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</si>
  <si>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</si>
  <si>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</si>
  <si>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</si>
  <si>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</si>
  <si>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</si>
  <si>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</si>
  <si>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</si>
  <si>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</si>
  <si>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</si>
  <si>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</si>
  <si>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</si>
  <si>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</si>
  <si>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</si>
  <si>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</si>
  <si>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</si>
  <si>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</si>
  <si>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</si>
  <si>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</si>
  <si>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</si>
  <si>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</si>
  <si>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</si>
  <si>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</si>
  <si>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</si>
  <si>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</si>
  <si>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</si>
  <si>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</si>
  <si>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</si>
  <si>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</si>
  <si>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</si>
  <si>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</si>
  <si>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</si>
  <si>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</si>
  <si>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</si>
  <si>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</si>
  <si>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</si>
  <si>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</si>
  <si>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</si>
  <si>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</si>
  <si>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</si>
  <si>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</si>
  <si>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</si>
  <si>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</si>
  <si>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</si>
  <si>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</si>
  <si>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</si>
  <si>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</si>
  <si>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</si>
  <si>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</si>
  <si>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</si>
  <si>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</si>
  <si>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</si>
  <si>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</si>
  <si>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</si>
  <si>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</si>
  <si>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</si>
  <si>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</si>
  <si>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</si>
  <si>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</si>
  <si>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</si>
  <si>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</si>
  <si>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</si>
  <si>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</si>
  <si>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</si>
  <si>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</si>
  <si>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</si>
  <si>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</si>
  <si>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</si>
  <si>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</si>
  <si>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</si>
  <si>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</si>
  <si>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</si>
  <si>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</si>
  <si>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</si>
  <si>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</si>
  <si>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</si>
  <si>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</si>
  <si>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</si>
  <si>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</si>
  <si>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</si>
  <si>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</si>
  <si>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</si>
  <si>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</si>
  <si>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</si>
  <si>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</si>
  <si>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</si>
  <si>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</si>
  <si>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</si>
  <si>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</si>
  <si>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</si>
  <si>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</si>
  <si>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</si>
  <si>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</si>
  <si>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</si>
  <si>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</si>
  <si>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</si>
  <si>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</si>
  <si>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</si>
  <si>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</si>
  <si>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</si>
  <si>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</si>
  <si>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</si>
  <si>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</si>
  <si>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</si>
  <si>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</si>
  <si>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</si>
  <si>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</si>
  <si>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</si>
  <si>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</si>
  <si>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</si>
  <si>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</si>
  <si>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</si>
  <si>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</si>
  <si>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</si>
  <si>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</si>
  <si>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</si>
  <si>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</si>
  <si>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</si>
  <si>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</si>
  <si>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</si>
  <si>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</si>
  <si>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</si>
  <si>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</si>
  <si>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</si>
  <si>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</si>
  <si>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</si>
  <si>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</si>
  <si>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</si>
  <si>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</si>
  <si>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</si>
  <si>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</si>
  <si>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</si>
  <si>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</si>
  <si>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</si>
  <si>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</si>
  <si>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</si>
  <si>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</si>
  <si>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</si>
  <si>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</si>
  <si>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</si>
  <si>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</si>
  <si>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</si>
  <si>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</si>
  <si>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</si>
  <si>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</si>
  <si>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</si>
  <si>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</si>
  <si>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</si>
  <si>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</si>
  <si>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</si>
  <si>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</si>
  <si>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</si>
  <si>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</si>
  <si>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</si>
  <si>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</si>
  <si>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</si>
  <si>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</si>
  <si>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</si>
  <si>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</si>
  <si>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</si>
  <si>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</si>
  <si>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</si>
  <si>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</si>
  <si>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</si>
  <si>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</si>
  <si>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</si>
  <si>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</si>
  <si>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</si>
  <si>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</si>
  <si>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</si>
  <si>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</si>
  <si>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</si>
  <si>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</si>
  <si>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</si>
  <si>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</si>
  <si>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</si>
  <si>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</si>
  <si>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</si>
  <si>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</si>
  <si>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</si>
  <si>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</si>
  <si>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</si>
  <si>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</si>
  <si>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</si>
  <si>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</si>
  <si>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</si>
  <si>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</si>
  <si>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</si>
  <si>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</si>
  <si>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</si>
  <si>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</si>
  <si>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</si>
  <si>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</si>
  <si>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</si>
  <si>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</si>
  <si>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</si>
  <si>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</si>
  <si>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</si>
  <si>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</si>
  <si>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</si>
  <si>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</si>
  <si>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</si>
  <si>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</si>
  <si>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</si>
  <si>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</si>
  <si>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</si>
  <si>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</si>
  <si>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</si>
  <si>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</si>
  <si>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</si>
  <si>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</si>
  <si>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</si>
  <si>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</si>
  <si>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</si>
  <si>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</si>
  <si>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</si>
  <si>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</si>
  <si>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</si>
  <si>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</si>
  <si>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</si>
  <si>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</si>
  <si>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</si>
  <si>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</si>
  <si>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</si>
  <si>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</si>
  <si>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</si>
  <si>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</si>
  <si>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</si>
  <si>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</si>
  <si>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</si>
  <si>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</si>
  <si>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</si>
  <si>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</si>
  <si>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</si>
  <si>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</si>
  <si>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</si>
  <si>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</si>
  <si>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</si>
  <si>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</si>
  <si>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</si>
  <si>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</si>
  <si>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</si>
  <si>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</si>
  <si>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</si>
  <si>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</si>
  <si>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</si>
  <si>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</si>
  <si>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</si>
  <si>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</si>
  <si>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</si>
  <si>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</si>
  <si>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</si>
  <si>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</si>
  <si>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</si>
  <si>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</si>
  <si>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</si>
  <si>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</si>
  <si>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</si>
  <si>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</si>
  <si>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</si>
  <si>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</si>
  <si>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</si>
  <si>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</si>
  <si>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</si>
  <si>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</si>
  <si>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</si>
  <si>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</si>
  <si>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</si>
  <si>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</si>
  <si>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</si>
  <si>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</si>
  <si>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</si>
  <si>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</si>
  <si>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</si>
  <si>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</si>
  <si>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</si>
  <si>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</si>
  <si>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</si>
  <si>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</si>
  <si>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</si>
  <si>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</si>
  <si>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</si>
  <si>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</si>
  <si>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</si>
  <si>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</si>
  <si>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</si>
  <si>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</si>
  <si>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</si>
  <si>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</si>
  <si>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</si>
  <si>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</si>
  <si>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</si>
  <si>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</si>
  <si>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</si>
  <si>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</si>
  <si>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</si>
  <si>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</si>
  <si>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</si>
  <si>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</si>
  <si>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</si>
  <si>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</si>
  <si>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</si>
  <si>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</si>
  <si>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</si>
  <si>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</si>
  <si>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</si>
  <si>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</si>
  <si>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</si>
  <si>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</si>
  <si>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</si>
  <si>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</si>
  <si>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</si>
  <si>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</si>
  <si>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</si>
  <si>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</si>
  <si>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</si>
  <si>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</si>
  <si>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</si>
  <si>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</si>
  <si>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</si>
  <si>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</si>
  <si>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</si>
  <si>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</si>
  <si>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</si>
  <si>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</si>
  <si>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</si>
  <si>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</si>
  <si>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</si>
  <si>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</si>
  <si>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</si>
  <si>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</si>
  <si>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</si>
  <si>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</si>
  <si>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</si>
  <si>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</si>
  <si>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</si>
  <si>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</si>
  <si>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</si>
  <si>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</si>
  <si>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</si>
  <si>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</si>
  <si>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</si>
  <si>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</si>
  <si>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</si>
  <si>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</si>
  <si>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</si>
  <si>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</si>
  <si>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</si>
  <si>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</si>
  <si>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</si>
  <si>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</si>
  <si>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</si>
  <si>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</si>
  <si>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</si>
  <si>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</si>
  <si>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</si>
  <si>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</si>
  <si>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</si>
  <si>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</si>
  <si>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</si>
  <si>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</si>
  <si>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</si>
  <si>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</si>
  <si>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</si>
  <si>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</si>
  <si>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</si>
  <si>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</si>
  <si>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</si>
  <si>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</si>
  <si>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</si>
  <si>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</si>
  <si>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</si>
  <si>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</si>
  <si>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</si>
  <si>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</si>
  <si>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</si>
  <si>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</si>
  <si>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</si>
  <si>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</si>
  <si>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</si>
  <si>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</si>
  <si>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</si>
  <si>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</si>
  <si>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</si>
  <si>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</si>
  <si>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</si>
  <si>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</si>
  <si>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</si>
  <si>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</si>
  <si>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</si>
  <si>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</si>
  <si>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</si>
  <si>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</si>
  <si>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</si>
  <si>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</si>
  <si>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</si>
  <si>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</si>
  <si>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</si>
  <si>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</si>
  <si>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</si>
  <si>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</si>
  <si>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</si>
  <si>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</si>
  <si>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</si>
  <si>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</si>
  <si>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</si>
  <si>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</si>
  <si>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</si>
  <si>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</si>
  <si>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</si>
  <si>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</si>
  <si>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</si>
  <si>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</si>
  <si>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</si>
  <si>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</si>
  <si>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</si>
  <si>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</si>
  <si>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</si>
  <si>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</si>
  <si>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</si>
  <si>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</si>
  <si>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</si>
  <si>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</si>
  <si>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</si>
  <si>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</si>
  <si>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</si>
  <si>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</si>
  <si>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</si>
  <si>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</si>
  <si>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</si>
  <si>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</si>
  <si>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</si>
  <si>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</si>
  <si>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</si>
  <si>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</si>
  <si>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</si>
  <si>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</si>
  <si>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</si>
  <si>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</si>
  <si>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</si>
  <si>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</si>
  <si>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</si>
  <si>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</si>
  <si>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</si>
  <si>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</si>
  <si>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</si>
  <si>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</si>
  <si>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</si>
  <si>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</si>
  <si>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</si>
  <si>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</si>
  <si>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</si>
  <si>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</si>
  <si>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</si>
  <si>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</si>
  <si>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</si>
  <si>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</si>
  <si>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</si>
  <si>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</si>
  <si>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</si>
  <si>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</si>
  <si>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</si>
  <si>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</si>
  <si>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</si>
  <si>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</si>
  <si>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</si>
  <si>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</si>
  <si>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</si>
  <si>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</si>
  <si>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</si>
  <si>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</si>
  <si>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</si>
  <si>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</si>
  <si>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</si>
  <si>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</si>
  <si>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</si>
  <si>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</si>
  <si>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</si>
  <si>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</si>
  <si>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</si>
  <si>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</si>
  <si>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</si>
  <si>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</si>
  <si>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</si>
  <si>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</si>
  <si>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</si>
  <si>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</si>
  <si>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</si>
  <si>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</si>
  <si>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</si>
  <si>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</si>
  <si>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</si>
  <si>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</si>
  <si>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</si>
  <si>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</si>
  <si>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</si>
  <si>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</si>
  <si>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</si>
  <si>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</si>
  <si>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</si>
  <si>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</si>
  <si>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</si>
  <si>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</si>
  <si>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</si>
  <si>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</si>
  <si>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</si>
  <si>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</si>
  <si>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</si>
  <si>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</si>
  <si>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</si>
  <si>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</si>
  <si>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</si>
  <si>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</si>
  <si>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</si>
  <si>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</si>
  <si>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</si>
  <si>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</si>
  <si>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</si>
  <si>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</si>
  <si>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</si>
  <si>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</si>
  <si>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</si>
  <si>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</si>
  <si>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</si>
  <si>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</si>
  <si>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</si>
  <si>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</si>
  <si>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</si>
  <si>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</si>
  <si>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</si>
  <si>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</si>
  <si>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</si>
  <si>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</si>
  <si>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</si>
  <si>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</si>
  <si>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</si>
  <si>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</si>
  <si>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</si>
  <si>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</si>
  <si>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</si>
  <si>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</si>
  <si>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</si>
  <si>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</si>
  <si>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</si>
  <si>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</si>
  <si>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</si>
  <si>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</si>
  <si>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</si>
  <si>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</si>
  <si>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</si>
  <si>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</si>
  <si>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</si>
  <si>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</si>
  <si>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</si>
  <si>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</si>
  <si>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</si>
  <si>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</si>
  <si>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</si>
  <si>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</si>
  <si>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</si>
  <si>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</si>
  <si>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</si>
  <si>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</si>
  <si>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</si>
  <si>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</si>
  <si>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</si>
  <si>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</si>
  <si>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</si>
  <si>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</si>
  <si>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</si>
  <si>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</si>
  <si>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</si>
  <si>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</si>
  <si>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</si>
  <si>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</si>
  <si>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</si>
  <si>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</si>
  <si>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</si>
  <si>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</si>
  <si>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</si>
  <si>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</si>
  <si>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</si>
  <si>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</si>
  <si>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</si>
  <si>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</si>
  <si>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</si>
  <si>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</si>
  <si>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</si>
  <si>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</si>
  <si>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</si>
  <si>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</si>
  <si>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</si>
  <si>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</si>
  <si>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</si>
  <si>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</si>
  <si>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</si>
  <si>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</si>
  <si>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</si>
  <si>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</si>
  <si>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</si>
  <si>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</si>
  <si>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</si>
  <si>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</si>
  <si>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</si>
  <si>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</si>
  <si>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</si>
  <si>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</si>
  <si>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</si>
  <si>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</si>
  <si>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</si>
  <si>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</si>
  <si>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</si>
  <si>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</si>
  <si>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</si>
  <si>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</si>
  <si>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</si>
  <si>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</si>
  <si>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</si>
  <si>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</si>
  <si>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</si>
  <si>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</si>
  <si>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</si>
  <si>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</si>
  <si>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</si>
  <si>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</si>
  <si>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</si>
  <si>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</si>
  <si>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</si>
  <si>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</si>
  <si>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</si>
  <si>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</si>
  <si>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</si>
  <si>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</si>
  <si>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</si>
  <si>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</si>
  <si>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</si>
  <si>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</si>
  <si>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</si>
  <si>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</si>
  <si>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</si>
  <si>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</si>
  <si>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</si>
  <si>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</si>
  <si>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</si>
  <si>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</si>
  <si>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</si>
  <si>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</si>
  <si>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</si>
  <si>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</si>
  <si>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</si>
  <si>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</si>
  <si>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</si>
  <si>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</si>
  <si>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</si>
  <si>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</si>
  <si>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</si>
  <si>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</si>
  <si>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</si>
  <si>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</si>
  <si>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</si>
  <si>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</si>
  <si>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</si>
  <si>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</si>
  <si>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</si>
  <si>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</si>
  <si>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</si>
  <si>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</si>
  <si>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</si>
  <si>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</si>
  <si>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</si>
  <si>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</si>
  <si>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</si>
  <si>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</si>
  <si>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</si>
  <si>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</si>
  <si>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</si>
  <si>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</si>
  <si>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</si>
  <si>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</si>
  <si>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</si>
  <si>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</si>
  <si>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</si>
  <si>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</si>
  <si>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</si>
  <si>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</si>
  <si>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</si>
  <si>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</si>
  <si>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</si>
  <si>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</si>
  <si>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</si>
  <si>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</si>
  <si>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</si>
  <si>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</si>
  <si>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</si>
  <si>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</si>
  <si>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</si>
  <si>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</si>
  <si>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</si>
  <si>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</si>
  <si>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</si>
  <si>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</si>
  <si>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</si>
  <si>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</si>
  <si>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</si>
  <si>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</si>
  <si>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</si>
  <si>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</si>
  <si>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</si>
  <si>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</si>
  <si>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</si>
  <si>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</si>
  <si>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</si>
  <si>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</si>
  <si>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</si>
  <si>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</si>
  <si>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</si>
  <si>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</si>
  <si>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</si>
  <si>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</si>
  <si>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</si>
  <si>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</si>
  <si>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</si>
  <si>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</si>
  <si>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</si>
  <si>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</si>
  <si>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</si>
  <si>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</si>
  <si>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</si>
  <si>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</si>
  <si>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</si>
  <si>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</si>
  <si>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</si>
  <si>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</si>
  <si>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</si>
  <si>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</si>
  <si>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</si>
  <si>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</si>
  <si>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</si>
  <si>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</si>
  <si>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</si>
  <si>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</si>
  <si>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</si>
  <si>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</si>
  <si>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</si>
  <si>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</si>
  <si>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</si>
  <si>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</si>
  <si>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</si>
  <si>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</si>
  <si>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</si>
  <si>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</si>
  <si>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</si>
  <si>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</si>
  <si>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</si>
  <si>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</si>
  <si>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</si>
  <si>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</si>
  <si>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</si>
  <si>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</si>
  <si>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</si>
  <si>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</si>
  <si>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</si>
  <si>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</si>
  <si>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</si>
  <si>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</si>
  <si>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</si>
  <si>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</si>
  <si>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</si>
  <si>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</si>
  <si>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</si>
  <si>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</si>
  <si>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</si>
  <si>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</si>
  <si>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</si>
  <si>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</si>
  <si>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</si>
  <si>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</si>
  <si>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</si>
  <si>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</si>
  <si>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</si>
  <si>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</si>
  <si>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</si>
  <si>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</si>
  <si>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</si>
  <si>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</si>
  <si>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</si>
  <si>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</si>
  <si>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</si>
  <si>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</si>
  <si>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</si>
  <si>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</si>
  <si>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</si>
  <si>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</si>
  <si>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</si>
  <si>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</si>
  <si>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</si>
  <si>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</si>
  <si>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</si>
  <si>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</si>
  <si>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</si>
  <si>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</si>
  <si>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</si>
  <si>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</si>
  <si>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</si>
  <si>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</si>
  <si>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</si>
  <si>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</si>
  <si>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</si>
  <si>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</si>
  <si>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</si>
  <si>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</si>
  <si>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</si>
  <si>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</si>
  <si>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</si>
  <si>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</si>
  <si>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</si>
  <si>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</si>
  <si>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</si>
  <si>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</si>
  <si>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</si>
  <si>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</si>
  <si>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</si>
  <si>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</si>
  <si>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</si>
  <si>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</si>
  <si>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</si>
  <si>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</si>
  <si>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</si>
  <si>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</si>
  <si>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</si>
  <si>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</si>
  <si>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</si>
  <si>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</si>
  <si>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</si>
  <si>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</si>
  <si>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</si>
  <si>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</si>
  <si>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</si>
  <si>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</si>
  <si>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</si>
  <si>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</si>
  <si>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</si>
  <si>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</si>
  <si>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</si>
  <si>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</si>
  <si>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</si>
  <si>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</si>
  <si>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</si>
  <si>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</si>
  <si>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</si>
  <si>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</si>
  <si>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</si>
  <si>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</si>
  <si>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</si>
  <si>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</si>
  <si>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</si>
  <si>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</si>
  <si>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</si>
  <si>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</si>
  <si>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</si>
  <si>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</si>
  <si>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</si>
  <si>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</si>
  <si>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</si>
  <si>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</si>
  <si>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</si>
  <si>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</si>
  <si>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</si>
  <si>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</si>
  <si>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</si>
  <si>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</si>
  <si>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</si>
  <si>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</si>
  <si>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</si>
  <si>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</si>
  <si>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</si>
  <si>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</si>
  <si>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</si>
  <si>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</si>
  <si>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</si>
  <si>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</si>
  <si>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</si>
  <si>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</si>
  <si>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</si>
  <si>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</si>
  <si>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</si>
  <si>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</si>
  <si>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</si>
  <si>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</si>
  <si>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</si>
  <si>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</si>
  <si>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</si>
  <si>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</si>
  <si>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</si>
  <si>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</si>
  <si>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</si>
  <si>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</si>
  <si>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</si>
  <si>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</si>
  <si>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</si>
  <si>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</si>
  <si>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</si>
  <si>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</si>
  <si>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</si>
  <si>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</si>
  <si>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</si>
  <si>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</si>
  <si>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</si>
  <si>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</si>
  <si>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</si>
  <si>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</si>
  <si>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</si>
  <si>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</si>
  <si>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</si>
  <si>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</si>
  <si>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</si>
  <si>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</si>
  <si>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</si>
  <si>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</si>
  <si>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</si>
  <si>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</si>
  <si>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</si>
  <si>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</si>
  <si>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</si>
  <si>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</si>
  <si>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</si>
  <si>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</si>
  <si>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</si>
  <si>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</si>
  <si>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</si>
  <si>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</si>
  <si>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</si>
  <si>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</si>
  <si>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</si>
  <si>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</si>
  <si>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</si>
  <si>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</si>
  <si>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</si>
  <si>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</si>
  <si>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</si>
  <si>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</si>
  <si>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</si>
  <si>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</si>
  <si>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</si>
  <si>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</si>
  <si>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</si>
  <si>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</si>
  <si>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</si>
  <si>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</si>
  <si>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</si>
  <si>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</si>
  <si>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</si>
  <si>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</si>
  <si>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</si>
  <si>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</si>
  <si>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</si>
  <si>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</si>
  <si>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</si>
  <si>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</si>
  <si>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</si>
  <si>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</si>
  <si>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</si>
  <si>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</si>
  <si>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</si>
  <si>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</si>
  <si>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</si>
  <si>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</si>
  <si>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</si>
  <si>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</si>
  <si>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</si>
  <si>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</si>
  <si>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</si>
  <si>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</si>
  <si>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</si>
  <si>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</si>
  <si>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</si>
  <si>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</si>
  <si>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</si>
  <si>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</si>
  <si>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</si>
  <si>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</si>
  <si>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</si>
  <si>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</si>
  <si>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</si>
  <si>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</si>
  <si>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</si>
  <si>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</si>
  <si>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</si>
  <si>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</si>
  <si>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</si>
  <si>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</si>
  <si>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</si>
  <si>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</si>
  <si>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</si>
  <si>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</si>
  <si>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</si>
  <si>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</si>
  <si>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</si>
  <si>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</si>
  <si>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</si>
  <si>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</si>
  <si>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</si>
  <si>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</si>
  <si>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</si>
  <si>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</si>
  <si>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</si>
  <si>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</si>
  <si>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</si>
  <si>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</si>
  <si>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</si>
  <si>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</si>
  <si>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</si>
  <si>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</si>
  <si>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</si>
  <si>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</si>
  <si>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</si>
  <si>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</si>
  <si>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</si>
  <si>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</si>
  <si>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</si>
  <si>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</si>
  <si>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</si>
  <si>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</si>
  <si>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</si>
  <si>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</si>
  <si>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</si>
  <si>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</si>
  <si>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</si>
  <si>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</si>
  <si>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</si>
  <si>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</si>
  <si>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</si>
  <si>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</si>
  <si>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</si>
  <si>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</si>
  <si>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</si>
  <si>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</si>
  <si>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</si>
  <si>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</si>
  <si>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</si>
  <si>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</si>
  <si>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</si>
  <si>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</si>
  <si>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</si>
  <si>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</si>
  <si>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</si>
  <si>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</si>
  <si>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</si>
  <si>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</si>
  <si>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</si>
  <si>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</si>
  <si>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</si>
  <si>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</si>
  <si>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</si>
  <si>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</si>
  <si>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</si>
  <si>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</si>
  <si>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</si>
  <si>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</si>
  <si>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</si>
  <si>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</si>
  <si>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</si>
  <si>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</si>
  <si>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</si>
  <si>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</si>
  <si>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</si>
  <si>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</si>
  <si>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</si>
  <si>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</si>
  <si>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</si>
  <si>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</si>
  <si>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</si>
  <si>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</si>
  <si>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</si>
  <si>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</si>
  <si>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</si>
  <si>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</si>
  <si>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</si>
  <si>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</si>
  <si>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</si>
  <si>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</si>
  <si>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</si>
  <si>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</si>
  <si>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</si>
  <si>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</si>
  <si>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</si>
  <si>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</si>
  <si>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</si>
  <si>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</si>
  <si>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</si>
  <si>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</si>
  <si>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</si>
  <si>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</si>
  <si>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</si>
  <si>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</si>
  <si>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</si>
  <si>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</si>
  <si>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</si>
  <si>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</si>
  <si>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</si>
  <si>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</si>
  <si>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</si>
  <si>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</si>
  <si>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</si>
  <si>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</si>
  <si>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</si>
  <si>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</si>
  <si>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</si>
  <si>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</si>
  <si>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</si>
  <si>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</si>
  <si>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</si>
  <si>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</si>
  <si>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</si>
  <si>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</si>
  <si>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</si>
  <si>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</si>
  <si>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</si>
  <si>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</si>
  <si>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</si>
  <si>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</si>
  <si>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</si>
  <si>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</si>
  <si>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</si>
  <si>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</si>
  <si>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</si>
  <si>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</si>
  <si>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</si>
  <si>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</si>
  <si>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</si>
  <si>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</si>
  <si>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</si>
  <si>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</si>
  <si>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</si>
  <si>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</si>
  <si>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</si>
  <si>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</si>
  <si>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</si>
  <si>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</si>
  <si>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</si>
  <si>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</si>
  <si>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</si>
  <si>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</si>
  <si>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</si>
  <si>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</si>
  <si>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</si>
  <si>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</si>
  <si>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</si>
  <si>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</si>
  <si>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</si>
  <si>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</si>
  <si>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</si>
  <si>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</si>
  <si>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</si>
  <si>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</si>
  <si>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</si>
  <si>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</si>
  <si>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</si>
  <si>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</si>
  <si>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</si>
  <si>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</si>
  <si>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</si>
  <si>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</si>
  <si>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</si>
  <si>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</si>
  <si>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</si>
  <si>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</si>
  <si>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</si>
  <si>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</si>
  <si>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</si>
  <si>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</si>
  <si>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</si>
  <si>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</si>
  <si>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</si>
  <si>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</si>
  <si>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</si>
  <si>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</si>
  <si>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</si>
  <si>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</si>
  <si>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</si>
  <si>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</si>
  <si>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</si>
  <si>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</si>
  <si>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</si>
  <si>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</si>
  <si>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</si>
  <si>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</si>
  <si>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</si>
  <si>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</si>
  <si>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</si>
  <si>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</si>
  <si>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</si>
  <si>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</si>
  <si>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</si>
  <si>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</si>
  <si>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</si>
  <si>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</si>
  <si>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</si>
  <si>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</si>
  <si>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</si>
  <si>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</si>
  <si>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</si>
  <si>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</si>
  <si>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</si>
  <si>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</si>
  <si>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</si>
  <si>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</si>
  <si>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</si>
  <si>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</si>
  <si>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</si>
  <si>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</si>
  <si>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</si>
  <si>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</si>
  <si>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</si>
  <si>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</si>
  <si>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</si>
  <si>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</si>
  <si>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</si>
  <si>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</si>
  <si>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</si>
  <si>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</si>
  <si>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</si>
  <si>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</si>
  <si>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</si>
  <si>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</si>
  <si>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</si>
  <si>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</si>
  <si>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</si>
  <si>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</si>
  <si>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</si>
  <si>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</si>
  <si>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</si>
  <si>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</si>
  <si>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</si>
  <si>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</si>
  <si>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</si>
  <si>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</si>
  <si>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</si>
  <si>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</si>
  <si>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</si>
  <si>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</si>
  <si>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</si>
  <si>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</si>
  <si>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</si>
  <si>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</si>
  <si>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</si>
  <si>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</si>
  <si>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</si>
  <si>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</si>
  <si>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</si>
  <si>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</si>
  <si>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</si>
  <si>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</si>
  <si>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</si>
  <si>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</si>
  <si>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</si>
  <si>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</si>
  <si>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</si>
  <si>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</si>
  <si>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</si>
  <si>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</si>
  <si>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</si>
  <si>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</si>
  <si>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</si>
  <si>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</si>
  <si>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</si>
  <si>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</si>
  <si>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</si>
  <si>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</si>
  <si>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</si>
  <si>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</si>
  <si>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</si>
  <si>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</si>
  <si>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</si>
  <si>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</si>
  <si>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</si>
  <si>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</si>
  <si>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</si>
  <si>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</si>
  <si>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</si>
  <si>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</si>
  <si>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</si>
  <si>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</si>
  <si>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</si>
  <si>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</si>
  <si>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</si>
  <si>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</si>
  <si>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</si>
  <si>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</si>
  <si>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</si>
  <si>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</si>
  <si>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</si>
  <si>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</si>
  <si>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</si>
  <si>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</si>
  <si>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</si>
  <si>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</si>
  <si>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</si>
  <si>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</si>
  <si>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</si>
  <si>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</si>
  <si>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</si>
  <si>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</si>
  <si>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</si>
  <si>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</si>
  <si>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</si>
  <si>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</si>
  <si>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</si>
  <si>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</si>
  <si>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</si>
  <si>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</si>
  <si>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</si>
  <si>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</si>
  <si>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</si>
  <si>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</si>
  <si>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</si>
  <si>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</si>
  <si>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</si>
  <si>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</si>
  <si>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</si>
  <si>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</si>
  <si>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</si>
  <si>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</si>
  <si>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</si>
  <si>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</si>
  <si>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</si>
  <si>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</si>
  <si>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</si>
  <si>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</si>
  <si>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</si>
  <si>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</si>
  <si>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</si>
  <si>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</si>
  <si>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</si>
  <si>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</si>
  <si>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</si>
  <si>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</si>
  <si>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</si>
  <si>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</si>
  <si>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</si>
  <si>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</si>
  <si>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</si>
  <si>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</si>
  <si>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</si>
  <si>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</si>
  <si>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</si>
  <si>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</si>
  <si>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</si>
  <si>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</si>
  <si>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</si>
  <si>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</si>
  <si>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</si>
  <si>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</si>
  <si>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</si>
  <si>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</si>
  <si>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</si>
  <si>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</si>
  <si>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</si>
  <si>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</si>
  <si>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</si>
  <si>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</si>
  <si>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</si>
  <si>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</si>
  <si>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</si>
  <si>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</si>
  <si>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</si>
  <si>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</si>
  <si>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</si>
  <si>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</si>
  <si>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</si>
  <si>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</si>
  <si>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</si>
  <si>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</si>
  <si>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</si>
  <si>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</si>
  <si>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</si>
  <si>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</si>
  <si>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</si>
  <si>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</si>
  <si>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</si>
  <si>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</si>
  <si>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</si>
  <si>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</si>
  <si>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</si>
  <si>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</si>
  <si>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</si>
  <si>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</si>
  <si>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</si>
  <si>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</si>
  <si>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</si>
  <si>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</si>
  <si>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</si>
  <si>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</si>
  <si>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</si>
  <si>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</si>
  <si>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</si>
  <si>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</si>
  <si>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</si>
  <si>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</si>
  <si>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</si>
  <si>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</si>
  <si>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</si>
  <si>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</si>
  <si>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</si>
  <si>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</si>
  <si>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</si>
  <si>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</si>
  <si>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</si>
  <si>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</si>
  <si>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</si>
  <si>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</si>
  <si>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</si>
  <si>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</si>
  <si>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</si>
  <si>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</si>
  <si>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</si>
  <si>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</si>
  <si>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</si>
  <si>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</si>
  <si>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</si>
  <si>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</si>
  <si>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</si>
  <si>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</si>
  <si>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</si>
  <si>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</si>
  <si>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</si>
  <si>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</si>
  <si>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</si>
  <si>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</si>
  <si>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</si>
  <si>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</si>
  <si>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</si>
  <si>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</si>
  <si>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</si>
  <si>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</si>
  <si>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</si>
  <si>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</si>
  <si>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</si>
  <si>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</si>
  <si>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</si>
  <si>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</si>
  <si>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</si>
  <si>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</si>
  <si>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</si>
  <si>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</si>
  <si>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</si>
  <si>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</si>
  <si>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</si>
  <si>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</si>
  <si>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</si>
  <si>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</si>
  <si>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</si>
  <si>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</si>
  <si>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</si>
  <si>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</si>
  <si>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</si>
  <si>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</si>
  <si>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</si>
  <si>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</si>
  <si>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</si>
  <si>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</si>
  <si>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</si>
  <si>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</si>
  <si>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</si>
  <si>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</si>
  <si>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</si>
  <si>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</si>
  <si>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</si>
  <si>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</si>
  <si>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</si>
  <si>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</si>
  <si>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</si>
  <si>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</si>
  <si>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</si>
  <si>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</si>
  <si>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</si>
  <si>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</si>
  <si>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</si>
  <si>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</si>
  <si>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</si>
  <si>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</si>
  <si>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</si>
  <si>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</si>
  <si>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</si>
  <si>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</si>
  <si>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</si>
  <si>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</si>
  <si>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</si>
  <si>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</si>
  <si>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</si>
  <si>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</si>
  <si>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</si>
  <si>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</si>
  <si>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</si>
  <si>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</si>
  <si>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</si>
  <si>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</si>
  <si>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</si>
  <si>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</si>
  <si>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</si>
  <si>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</si>
  <si>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</si>
  <si>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</si>
  <si>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</si>
  <si>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</si>
  <si>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</si>
  <si>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</si>
  <si>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</si>
  <si>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</si>
  <si>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</si>
  <si>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</si>
  <si>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</si>
  <si>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</si>
  <si>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</si>
  <si>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</si>
  <si>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</si>
  <si>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</si>
  <si>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</si>
  <si>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</si>
  <si>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</si>
  <si>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</si>
  <si>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</si>
  <si>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</si>
  <si>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</si>
  <si>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</si>
  <si>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</si>
  <si>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</si>
  <si>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</si>
  <si>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</si>
  <si>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</si>
  <si>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</si>
  <si>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</si>
  <si>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</si>
  <si>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</si>
  <si>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</si>
  <si>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</si>
  <si>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</si>
  <si>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</si>
  <si>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</si>
  <si>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</si>
  <si>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</si>
  <si>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</si>
  <si>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</si>
  <si>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</si>
  <si>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</si>
  <si>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</si>
  <si>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</si>
  <si>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</si>
  <si>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</si>
  <si>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</si>
  <si>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</si>
  <si>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</si>
  <si>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</si>
  <si>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</si>
  <si>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</si>
  <si>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</si>
  <si>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</si>
  <si>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</si>
  <si>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</si>
  <si>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</si>
  <si>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</si>
  <si>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</si>
  <si>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</si>
  <si>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</si>
  <si>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</si>
  <si>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</si>
  <si>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</si>
  <si>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</si>
  <si>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</si>
  <si>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</si>
  <si>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</si>
  <si>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</si>
  <si>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</si>
  <si>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</si>
  <si>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</si>
  <si>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</si>
  <si>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</si>
  <si>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</si>
  <si>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</si>
  <si>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</si>
  <si>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</si>
  <si>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</si>
  <si>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</si>
  <si>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</si>
  <si>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</si>
  <si>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</si>
  <si>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</si>
  <si>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</si>
  <si>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</si>
  <si>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</si>
  <si>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</si>
  <si>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</si>
  <si>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</si>
  <si>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</si>
  <si>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</si>
  <si>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</si>
  <si>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</si>
  <si>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</si>
  <si>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</si>
  <si>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</si>
  <si>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</si>
  <si>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</si>
  <si>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</si>
  <si>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</si>
  <si>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</si>
  <si>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</si>
  <si>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</si>
  <si>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</si>
  <si>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</si>
  <si>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</si>
  <si>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</si>
  <si>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</si>
  <si>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</si>
  <si>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</si>
  <si>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</si>
  <si>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</si>
  <si>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</si>
  <si>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</si>
  <si>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</si>
  <si>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</si>
  <si>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</si>
  <si>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</si>
  <si>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</si>
  <si>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</si>
  <si>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</si>
  <si>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</si>
  <si>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</si>
  <si>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</si>
  <si>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</si>
  <si>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</si>
  <si>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</si>
  <si>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</si>
  <si>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</si>
  <si>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</si>
  <si>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</si>
  <si>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</si>
  <si>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</si>
  <si>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</si>
  <si>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</si>
  <si>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</si>
  <si>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</si>
  <si>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</si>
  <si>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</si>
  <si>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</si>
  <si>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</si>
  <si>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</si>
  <si>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</si>
  <si>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</si>
  <si>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</si>
  <si>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</si>
  <si>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</si>
  <si>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</si>
  <si>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</si>
  <si>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</si>
  <si>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</si>
  <si>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</si>
  <si>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</si>
  <si>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</si>
  <si>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</si>
  <si>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</si>
  <si>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</si>
  <si>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</si>
  <si>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</si>
  <si>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</si>
  <si>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</si>
  <si>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</si>
  <si>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</si>
  <si>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</si>
  <si>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</si>
  <si>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</si>
  <si>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</si>
  <si>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</si>
  <si>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</si>
  <si>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</si>
  <si>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</si>
  <si>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</si>
  <si>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</si>
  <si>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</si>
  <si>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</si>
  <si>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</si>
  <si>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</si>
  <si>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</si>
  <si>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</si>
  <si>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</si>
  <si>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</si>
  <si>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</si>
  <si>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</si>
  <si>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</si>
  <si>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</si>
  <si>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</si>
  <si>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</si>
  <si>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</si>
  <si>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</si>
  <si>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</si>
  <si>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</si>
  <si>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</si>
  <si>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</si>
  <si>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</si>
  <si>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</si>
  <si>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</si>
  <si>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</si>
  <si>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</si>
  <si>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</si>
  <si>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</si>
  <si>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</si>
  <si>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</si>
  <si>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</si>
  <si>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</si>
  <si>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</si>
  <si>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</si>
  <si>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</si>
  <si>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</si>
  <si>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</si>
  <si>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</si>
  <si>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</si>
  <si>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</si>
  <si>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</si>
  <si>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</si>
  <si>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</si>
  <si>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</si>
  <si>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</si>
  <si>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</si>
  <si>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</si>
  <si>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</si>
  <si>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</si>
  <si>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</si>
  <si>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</si>
  <si>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</si>
  <si>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</si>
  <si>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</si>
  <si>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</si>
  <si>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</si>
  <si>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</si>
  <si>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</si>
  <si>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</si>
  <si>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</si>
  <si>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</si>
  <si>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</si>
  <si>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</si>
  <si>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</si>
  <si>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</si>
  <si>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</si>
  <si>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</si>
  <si>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</si>
  <si>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</si>
  <si>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</si>
  <si>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</si>
  <si>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</si>
  <si>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</si>
  <si>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</si>
  <si>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</si>
  <si>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</si>
  <si>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</si>
  <si>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</si>
  <si>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</si>
  <si>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</si>
  <si>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</si>
  <si>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</si>
  <si>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</si>
  <si>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</si>
  <si>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</si>
  <si>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</si>
  <si>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</si>
  <si>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</si>
  <si>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</si>
  <si>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</si>
  <si>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</si>
  <si>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</si>
  <si>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</si>
  <si>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</si>
  <si>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</si>
  <si>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</si>
  <si>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</si>
  <si>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</si>
  <si>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</si>
  <si>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</si>
  <si>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</si>
  <si>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</si>
  <si>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</si>
  <si>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</si>
  <si>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</si>
  <si>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</si>
  <si>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</si>
  <si>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</si>
  <si>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</si>
  <si>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</si>
  <si>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</si>
  <si>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</si>
  <si>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</si>
  <si>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</si>
  <si>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</si>
  <si>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</si>
  <si>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</si>
  <si>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</si>
  <si>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</si>
  <si>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</si>
  <si>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</si>
  <si>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</si>
  <si>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</si>
  <si>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</si>
  <si>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</si>
  <si>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</si>
  <si>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</si>
  <si>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</si>
  <si>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</si>
  <si>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</si>
  <si>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</si>
  <si>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</si>
  <si>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</si>
  <si>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</si>
  <si>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</si>
  <si>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</si>
  <si>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</si>
  <si>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</si>
  <si>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</si>
  <si>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</si>
  <si>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</si>
  <si>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</si>
  <si>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</si>
  <si>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</si>
  <si>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</si>
  <si>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</si>
  <si>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</si>
  <si>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</si>
  <si>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</si>
  <si>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</si>
  <si>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</si>
  <si>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</si>
  <si>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</si>
  <si>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</si>
  <si>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</si>
  <si>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</si>
  <si>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</si>
  <si>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</si>
  <si>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</si>
  <si>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</si>
  <si>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</si>
  <si>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</si>
  <si>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</si>
  <si>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</si>
  <si>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</si>
  <si>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</si>
  <si>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</si>
  <si>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</si>
  <si>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</si>
  <si>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</si>
  <si>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</si>
  <si>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</si>
  <si>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</si>
  <si>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</si>
  <si>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</si>
  <si>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</si>
  <si>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</si>
  <si>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</si>
  <si>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</si>
  <si>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</si>
  <si>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</si>
  <si>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</si>
  <si>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</si>
  <si>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</si>
  <si>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</si>
  <si>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</si>
  <si>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</si>
  <si>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</si>
  <si>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</si>
  <si>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</si>
  <si>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</si>
  <si>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</si>
  <si>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</si>
  <si>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</si>
  <si>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</si>
  <si>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</si>
  <si>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</si>
  <si>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</si>
  <si>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</si>
  <si>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</si>
  <si>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</si>
  <si>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</si>
  <si>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</si>
  <si>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</si>
  <si>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</si>
  <si>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</si>
  <si>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</si>
  <si>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</si>
  <si>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</si>
  <si>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</si>
  <si>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</si>
  <si>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</si>
  <si>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</si>
  <si>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</si>
  <si>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</si>
  <si>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</si>
  <si>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</si>
  <si>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</si>
  <si>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</si>
  <si>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</si>
  <si>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</si>
  <si>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</si>
  <si>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</si>
  <si>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</si>
  <si>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</si>
  <si>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</si>
  <si>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</si>
  <si>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</si>
  <si>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</si>
  <si>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</si>
  <si>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</si>
  <si>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</si>
  <si>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</si>
  <si>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</si>
  <si>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</si>
  <si>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</si>
  <si>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</si>
  <si>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</si>
  <si>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</si>
  <si>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</si>
  <si>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</si>
  <si>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</si>
  <si>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</si>
  <si>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</si>
  <si>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</si>
  <si>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</si>
  <si>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</si>
  <si>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</si>
  <si>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</si>
  <si>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</si>
  <si>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</si>
  <si>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</si>
  <si>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</si>
  <si>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</si>
  <si>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</si>
  <si>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</si>
  <si>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</si>
  <si>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</si>
  <si>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</si>
  <si>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</si>
  <si>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</si>
  <si>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</si>
  <si>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</si>
  <si>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</si>
  <si>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</si>
  <si>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</si>
  <si>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</si>
  <si>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</si>
  <si>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</si>
  <si>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</si>
  <si>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</si>
  <si>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</si>
  <si>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</si>
  <si>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</si>
  <si>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</si>
  <si>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</si>
  <si>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</si>
  <si>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</si>
  <si>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</si>
  <si>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</si>
  <si>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</si>
  <si>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</si>
  <si>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</si>
  <si>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</si>
  <si>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</si>
  <si>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</si>
  <si>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</si>
  <si>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</si>
  <si>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</si>
  <si>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</si>
  <si>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</si>
  <si>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</si>
  <si>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</si>
  <si>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</si>
  <si>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</si>
  <si>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</si>
  <si>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</si>
  <si>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</si>
  <si>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</si>
  <si>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</si>
  <si>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</si>
  <si>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</si>
  <si>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</si>
  <si>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</si>
  <si>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</si>
  <si>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</si>
  <si>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</si>
  <si>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</si>
  <si>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</si>
  <si>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</si>
  <si>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</si>
  <si>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</si>
  <si>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</si>
  <si>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</si>
  <si>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</si>
  <si>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</si>
  <si>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</si>
  <si>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</si>
  <si>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</si>
  <si>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</si>
  <si>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</si>
  <si>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</si>
  <si>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</si>
  <si>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</si>
  <si>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</si>
  <si>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</si>
  <si>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</si>
  <si>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</si>
  <si>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</si>
  <si>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</si>
  <si>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</si>
  <si>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</si>
  <si>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</si>
  <si>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</si>
  <si>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</si>
  <si>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</si>
  <si>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</si>
  <si>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</si>
  <si>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</si>
  <si>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</si>
  <si>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</si>
  <si>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</si>
  <si>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</si>
  <si>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</si>
  <si>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</si>
  <si>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</si>
  <si>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</si>
  <si>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</si>
  <si>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</si>
  <si>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</si>
  <si>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</si>
  <si>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</si>
  <si>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</si>
  <si>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</si>
  <si>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</si>
  <si>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</si>
  <si>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</si>
  <si>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</si>
  <si>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</si>
  <si>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</si>
  <si>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</si>
  <si>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</si>
  <si>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</si>
  <si>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</si>
  <si>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</si>
  <si>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</si>
  <si>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</si>
  <si>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</si>
  <si>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</si>
  <si>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</si>
  <si>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</si>
  <si>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</si>
  <si>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</si>
  <si>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</si>
  <si>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</si>
  <si>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</si>
  <si>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</si>
  <si>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</si>
  <si>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</si>
  <si>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</si>
  <si>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</si>
  <si>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</si>
  <si>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</si>
  <si>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</si>
  <si>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</si>
  <si>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</si>
  <si>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</si>
  <si>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</si>
  <si>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</si>
  <si>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</si>
  <si>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</si>
  <si>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</si>
  <si>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</si>
  <si>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</si>
  <si>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</si>
  <si>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</si>
  <si>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</si>
  <si>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</si>
  <si>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</si>
  <si>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</si>
  <si>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</si>
  <si>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</si>
  <si>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</si>
  <si>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</si>
  <si>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</si>
  <si>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</si>
  <si>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</si>
  <si>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</si>
  <si>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</si>
  <si>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</si>
  <si>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</si>
  <si>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</si>
  <si>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</si>
  <si>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</si>
  <si>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</si>
  <si>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</si>
  <si>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</si>
  <si>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</si>
  <si>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</si>
  <si>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</si>
  <si>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</si>
  <si>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</si>
  <si>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</si>
  <si>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</si>
  <si>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</si>
  <si>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</si>
  <si>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</si>
  <si>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</si>
  <si>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</si>
  <si>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</si>
  <si>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</si>
  <si>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</si>
  <si>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</si>
  <si>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</si>
  <si>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</si>
  <si>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</si>
  <si>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</si>
  <si>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</si>
  <si>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</si>
  <si>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</si>
  <si>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</si>
  <si>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</si>
  <si>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</si>
  <si>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</si>
  <si>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</si>
  <si>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</si>
  <si>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</si>
  <si>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</si>
  <si>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</si>
  <si>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</si>
  <si>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</si>
  <si>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</si>
  <si>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</si>
  <si>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</si>
  <si>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</si>
  <si>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</si>
  <si>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</si>
  <si>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</si>
  <si>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</si>
  <si>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</si>
  <si>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</si>
  <si>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</si>
  <si>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</si>
  <si>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</si>
  <si>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</si>
  <si>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</si>
  <si>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</si>
  <si>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</si>
  <si>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</si>
  <si>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</si>
  <si>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</si>
  <si>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</si>
  <si>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</si>
  <si>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</si>
  <si>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</si>
  <si>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</si>
  <si>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</si>
  <si>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</si>
  <si>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</si>
  <si>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</si>
  <si>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</si>
  <si>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</si>
  <si>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</si>
  <si>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</si>
  <si>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</si>
  <si>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</si>
  <si>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</si>
  <si>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</si>
  <si>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</si>
  <si>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</si>
  <si>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</si>
  <si>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</si>
  <si>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</si>
  <si>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</si>
  <si>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</si>
  <si>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</si>
  <si>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</si>
  <si>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</si>
  <si>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</si>
  <si>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</si>
  <si>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</si>
  <si>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</si>
  <si>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</si>
  <si>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</si>
  <si>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</si>
  <si>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</si>
  <si>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</si>
  <si>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</si>
  <si>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</si>
  <si>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</si>
  <si>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</si>
  <si>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</si>
  <si>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</si>
  <si>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</si>
  <si>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</si>
  <si>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</si>
  <si>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</si>
  <si>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</si>
  <si>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</si>
  <si>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</si>
  <si>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</si>
  <si>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</si>
  <si>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</si>
  <si>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</si>
  <si>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</si>
  <si>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</si>
  <si>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</si>
  <si>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</si>
  <si>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</si>
  <si>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</si>
  <si>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</si>
  <si>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</si>
  <si>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</si>
  <si>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</si>
  <si>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</si>
  <si>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</si>
  <si>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</si>
  <si>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</si>
  <si>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</si>
  <si>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</si>
  <si>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</si>
  <si>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</si>
  <si>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</si>
  <si>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</si>
  <si>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</si>
  <si>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</si>
  <si>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</si>
  <si>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</si>
  <si>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</si>
  <si>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</si>
  <si>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</si>
  <si>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</si>
  <si>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</si>
  <si>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</si>
  <si>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</si>
  <si>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</si>
  <si>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</si>
  <si>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</si>
  <si>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</si>
  <si>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</si>
  <si>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</si>
  <si>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</si>
  <si>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</si>
  <si>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</si>
  <si>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</si>
  <si>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</si>
  <si>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</si>
  <si>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</si>
  <si>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</si>
  <si>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</si>
  <si>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</si>
  <si>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</si>
  <si>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</si>
  <si>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</si>
  <si>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</si>
  <si>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</si>
  <si>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</si>
  <si>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</si>
  <si>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</si>
  <si>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</si>
  <si>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</si>
  <si>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</si>
  <si>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</si>
  <si>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</si>
  <si>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</si>
  <si>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</si>
  <si>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</si>
  <si>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</si>
  <si>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</si>
  <si>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</si>
  <si>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</si>
  <si>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</si>
  <si>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</si>
  <si>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</si>
  <si>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</si>
  <si>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</si>
  <si>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</si>
  <si>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</si>
  <si>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</si>
  <si>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</si>
  <si>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</si>
  <si>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</si>
  <si>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</si>
  <si>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</si>
  <si>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</si>
  <si>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</si>
  <si>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</si>
  <si>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</si>
  <si>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</si>
  <si>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</si>
  <si>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</si>
  <si>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</si>
  <si>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</si>
  <si>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</si>
  <si>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</si>
  <si>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</si>
  <si>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</si>
  <si>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</si>
  <si>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</si>
  <si>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</si>
  <si>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</si>
  <si>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</si>
  <si>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</si>
  <si>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</si>
  <si>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</si>
  <si>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</si>
  <si>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</si>
  <si>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</si>
  <si>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</si>
  <si>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</si>
  <si>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</si>
  <si>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</si>
  <si>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</si>
  <si>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</si>
  <si>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</si>
  <si>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</si>
  <si>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</si>
  <si>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</si>
  <si>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</si>
  <si>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</si>
  <si>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</si>
  <si>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</si>
  <si>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</si>
  <si>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</si>
  <si>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</si>
  <si>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</si>
  <si>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</si>
  <si>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</si>
  <si>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</si>
  <si>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</si>
  <si>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</si>
  <si>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</si>
  <si>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</si>
  <si>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</si>
  <si>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</si>
  <si>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</si>
  <si>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</si>
  <si>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</si>
  <si>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</si>
  <si>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</si>
  <si>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</si>
  <si>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</si>
  <si>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</si>
  <si>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</si>
  <si>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</si>
  <si>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</si>
  <si>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</si>
  <si>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</si>
  <si>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</si>
  <si>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</si>
  <si>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</si>
  <si>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</si>
  <si>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</si>
  <si>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</si>
  <si>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</si>
  <si>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</si>
  <si>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</si>
  <si>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</si>
  <si>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</si>
  <si>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</si>
  <si>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</si>
  <si>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</si>
  <si>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</si>
  <si>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</si>
  <si>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</si>
  <si>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</si>
  <si>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</si>
  <si>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</si>
  <si>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</si>
  <si>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</si>
  <si>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</si>
  <si>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</si>
  <si>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</si>
  <si>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</si>
  <si>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</si>
  <si>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</si>
  <si>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</si>
  <si>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</si>
  <si>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</si>
  <si>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</si>
  <si>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</si>
  <si>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</si>
  <si>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</si>
  <si>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</si>
  <si>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</si>
  <si>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</si>
  <si>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</si>
  <si>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</si>
  <si>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</si>
  <si>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</si>
  <si>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</si>
  <si>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</si>
  <si>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</si>
  <si>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</si>
  <si>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</si>
  <si>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</si>
  <si>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</si>
  <si>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</si>
  <si>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</si>
  <si>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</si>
  <si>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</si>
  <si>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</si>
  <si>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</si>
  <si>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</si>
  <si>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</si>
  <si>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</si>
  <si>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</si>
  <si>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</si>
  <si>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</si>
  <si>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</si>
  <si>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</si>
  <si>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</si>
  <si>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</si>
  <si>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</si>
  <si>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</si>
  <si>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</si>
  <si>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</si>
  <si>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</si>
  <si>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</si>
  <si>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</si>
  <si>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</si>
  <si>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</si>
  <si>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</si>
  <si>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</si>
  <si>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</si>
  <si>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</si>
  <si>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</si>
  <si>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</si>
  <si>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</si>
  <si>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</si>
  <si>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</si>
  <si>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</si>
  <si>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</si>
  <si>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</si>
  <si>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</si>
  <si>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</si>
  <si>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</si>
  <si>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</si>
  <si>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</si>
  <si>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</si>
  <si>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</si>
  <si>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</si>
  <si>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</si>
  <si>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</si>
  <si>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</si>
  <si>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</si>
  <si>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</si>
  <si>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</si>
  <si>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</si>
  <si>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</si>
  <si>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</si>
  <si>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</si>
  <si>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</si>
  <si>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</si>
  <si>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</si>
  <si>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</si>
  <si>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</si>
  <si>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</si>
  <si>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</si>
  <si>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</si>
  <si>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</si>
  <si>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</si>
  <si>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</si>
  <si>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</si>
  <si>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</si>
  <si>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</si>
  <si>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</si>
  <si>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</si>
  <si>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</si>
  <si>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</si>
  <si>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</si>
  <si>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</si>
  <si>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</si>
  <si>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</si>
  <si>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</si>
  <si>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</si>
  <si>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</si>
  <si>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</si>
  <si>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</si>
  <si>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</si>
  <si>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</si>
  <si>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</si>
  <si>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</si>
  <si>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</si>
  <si>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</si>
  <si>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</si>
  <si>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</si>
  <si>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</si>
  <si>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</si>
  <si>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</si>
  <si>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</si>
  <si>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</si>
  <si>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</si>
  <si>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</si>
  <si>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</si>
  <si>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</si>
  <si>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</si>
  <si>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</si>
  <si>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</si>
  <si>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</si>
  <si>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</si>
  <si>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</si>
  <si>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</si>
  <si>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</si>
  <si>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</si>
  <si>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</si>
  <si>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</si>
  <si>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</si>
  <si>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</si>
  <si>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</si>
  <si>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</si>
  <si>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</si>
  <si>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</si>
  <si>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</si>
  <si>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</si>
  <si>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</si>
  <si>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</si>
  <si>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</si>
  <si>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</si>
  <si>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</si>
  <si>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</si>
  <si>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</si>
  <si>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</si>
  <si>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</si>
  <si>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</si>
  <si>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</si>
  <si>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</si>
  <si>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</si>
  <si>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</si>
  <si>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</si>
  <si>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</si>
  <si>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</si>
  <si>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</si>
  <si>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</si>
  <si>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</si>
  <si>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</si>
  <si>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</si>
  <si>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</si>
  <si>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</si>
  <si>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</si>
  <si>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</si>
  <si>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</si>
  <si>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</si>
  <si>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</si>
  <si>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</si>
  <si>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</si>
  <si>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</si>
  <si>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</si>
  <si>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</si>
  <si>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</si>
  <si>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</si>
  <si>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</si>
  <si>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</si>
  <si>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</si>
  <si>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</si>
  <si>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</si>
  <si>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</si>
  <si>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</si>
  <si>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</si>
  <si>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</si>
  <si>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</si>
  <si>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</si>
  <si>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</si>
  <si>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</si>
  <si>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</si>
  <si>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</si>
  <si>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</si>
  <si>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</si>
  <si>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</si>
  <si>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</si>
  <si>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</si>
  <si>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</si>
  <si>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</si>
  <si>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</si>
  <si>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</si>
  <si>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</si>
  <si>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</si>
  <si>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</si>
  <si>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</si>
  <si>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</si>
  <si>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</si>
  <si>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</si>
  <si>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</si>
  <si>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</si>
  <si>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</si>
  <si>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</si>
  <si>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</si>
  <si>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</si>
  <si>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</si>
  <si>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</si>
  <si>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</si>
  <si>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</si>
  <si>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</si>
  <si>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</si>
  <si>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</si>
  <si>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</si>
  <si>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</si>
  <si>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</si>
  <si>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</si>
  <si>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</si>
  <si>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</si>
  <si>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</si>
  <si>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</si>
  <si>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</si>
  <si>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</si>
  <si>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</si>
  <si>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</si>
  <si>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</si>
  <si>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</si>
  <si>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</si>
  <si>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</si>
  <si>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</si>
  <si>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</si>
  <si>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</si>
  <si>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</si>
  <si>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</si>
  <si>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</si>
  <si>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</si>
  <si>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</si>
  <si>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</si>
  <si>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</si>
  <si>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</si>
  <si>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</si>
  <si>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</si>
  <si>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</si>
  <si>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</si>
  <si>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</si>
  <si>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</si>
  <si>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</si>
  <si>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</si>
  <si>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</si>
  <si>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</si>
  <si>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</si>
  <si>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</si>
  <si>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</si>
  <si>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</si>
  <si>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</si>
  <si>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</si>
  <si>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</si>
  <si>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</si>
  <si>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</si>
  <si>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</si>
  <si>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</si>
  <si>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</si>
  <si>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</si>
  <si>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</si>
  <si>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</si>
  <si>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</si>
  <si>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</si>
  <si>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</si>
  <si>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</si>
  <si>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</si>
  <si>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</si>
  <si>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</si>
  <si>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</si>
  <si>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</si>
  <si>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</si>
  <si>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</si>
  <si>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</si>
  <si>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</si>
  <si>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</si>
  <si>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</si>
  <si>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</si>
  <si>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</si>
  <si>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</si>
  <si>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</si>
  <si>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</si>
  <si>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</si>
  <si>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</si>
  <si>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</si>
  <si>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</si>
  <si>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</si>
  <si>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</si>
  <si>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</si>
  <si>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</si>
  <si>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</si>
  <si>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</si>
  <si>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</si>
  <si>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</si>
  <si>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</si>
  <si>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</si>
  <si>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</si>
  <si>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</si>
  <si>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</si>
  <si>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</si>
  <si>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</si>
  <si>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</si>
  <si>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</si>
  <si>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</si>
  <si>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</si>
  <si>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</si>
  <si>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</si>
  <si>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</si>
  <si>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</si>
  <si>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</si>
  <si>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</si>
  <si>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</si>
  <si>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</si>
  <si>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</si>
  <si>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</si>
  <si>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</si>
  <si>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</si>
  <si>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</si>
  <si>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</si>
  <si>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</si>
  <si>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</si>
  <si>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</si>
  <si>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</si>
  <si>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</si>
  <si>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</si>
  <si>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</si>
  <si>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</si>
  <si>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</si>
  <si>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</si>
  <si>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</si>
  <si>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</si>
  <si>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</si>
  <si>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</si>
  <si>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</si>
  <si>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</si>
  <si>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</si>
  <si>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</si>
  <si>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</si>
  <si>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</si>
  <si>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</si>
  <si>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</si>
  <si>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</si>
  <si>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</si>
  <si>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</si>
  <si>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</si>
  <si>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</si>
  <si>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</si>
  <si>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</si>
  <si>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</si>
  <si>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</si>
  <si>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</si>
  <si>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</si>
  <si>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</si>
  <si>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</si>
  <si>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</si>
  <si>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</si>
  <si>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</si>
  <si>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</si>
  <si>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</si>
  <si>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</si>
  <si>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</si>
  <si>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</si>
  <si>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</si>
  <si>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</si>
  <si>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</si>
  <si>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</si>
  <si>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</si>
  <si>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</si>
  <si>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</si>
  <si>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</si>
  <si>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</si>
  <si>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</si>
  <si>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</si>
  <si>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</si>
  <si>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</si>
  <si>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</si>
  <si>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</si>
  <si>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</si>
  <si>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</si>
  <si>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</si>
  <si>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</si>
  <si>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</si>
  <si>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</si>
  <si>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</si>
  <si>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</si>
  <si>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</si>
  <si>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</si>
  <si>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</si>
  <si>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</si>
  <si>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</si>
  <si>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</si>
  <si>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</si>
  <si>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</si>
  <si>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</si>
  <si>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</si>
  <si>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</si>
  <si>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</si>
  <si>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</si>
  <si>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</si>
  <si>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</si>
  <si>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</si>
  <si>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</si>
  <si>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</si>
  <si>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</si>
  <si>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</si>
  <si>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</si>
  <si>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</si>
  <si>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</si>
  <si>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</si>
  <si>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</si>
  <si>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</si>
  <si>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</si>
  <si>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</si>
  <si>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</si>
  <si>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</si>
  <si>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</si>
  <si>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</si>
  <si>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</si>
  <si>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</si>
  <si>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</si>
  <si>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</si>
  <si>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</si>
  <si>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</si>
  <si>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</si>
  <si>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</si>
  <si>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</si>
  <si>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</si>
  <si>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</si>
  <si>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</si>
  <si>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</si>
  <si>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</si>
  <si>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</si>
  <si>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</si>
  <si>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</si>
  <si>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</si>
  <si>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</si>
  <si>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</si>
  <si>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</si>
  <si>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</si>
  <si>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</si>
  <si>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</si>
  <si>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</si>
  <si>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</si>
  <si>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</si>
  <si>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</si>
  <si>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</si>
  <si>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</si>
  <si>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</si>
  <si>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</si>
  <si>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</si>
  <si>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</si>
  <si>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</si>
  <si>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</si>
  <si>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</si>
  <si>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</si>
  <si>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</si>
  <si>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</si>
  <si>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</si>
  <si>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</si>
  <si>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</si>
  <si>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</si>
  <si>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</si>
  <si>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</si>
  <si>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</si>
  <si>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</si>
  <si>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</si>
  <si>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</si>
  <si>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</si>
  <si>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</si>
  <si>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</si>
  <si>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</si>
  <si>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</si>
  <si>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</si>
  <si>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</si>
  <si>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</si>
  <si>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</si>
  <si>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</si>
  <si>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</si>
  <si>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</si>
  <si>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</si>
  <si>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</si>
  <si>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</si>
  <si>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</si>
  <si>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</si>
  <si>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</si>
  <si>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</si>
  <si>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</si>
  <si>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</si>
  <si>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</si>
  <si>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</si>
  <si>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</si>
  <si>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</si>
  <si>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</si>
  <si>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</si>
  <si>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</si>
  <si>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</si>
  <si>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</si>
  <si>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</si>
  <si>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</si>
  <si>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</si>
  <si>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</si>
  <si>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</si>
  <si>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</si>
  <si>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</si>
  <si>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</si>
  <si>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</si>
  <si>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</si>
  <si>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</si>
  <si>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</si>
  <si>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</si>
  <si>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</si>
  <si>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</si>
  <si>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</si>
  <si>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</si>
  <si>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</si>
  <si>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</si>
  <si>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</si>
  <si>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</si>
  <si>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</si>
  <si>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</si>
  <si>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</si>
  <si>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</si>
  <si>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</si>
  <si>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</si>
  <si>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</si>
  <si>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</si>
  <si>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</si>
  <si>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</si>
  <si>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</si>
  <si>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</si>
  <si>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</si>
  <si>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</si>
  <si>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</si>
  <si>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</si>
  <si>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</si>
  <si>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</si>
  <si>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</si>
  <si>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</si>
  <si>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</si>
  <si>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</si>
  <si>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</si>
  <si>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</si>
  <si>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</si>
  <si>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</si>
  <si>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</si>
  <si>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</si>
  <si>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</si>
  <si>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</si>
  <si>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</si>
  <si>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</si>
  <si>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</si>
  <si>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</si>
  <si>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</si>
  <si>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</si>
  <si>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</si>
  <si>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</si>
  <si>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</si>
  <si>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</si>
  <si>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</si>
  <si>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</si>
  <si>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</si>
  <si>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</si>
  <si>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</si>
  <si>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</si>
  <si>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</si>
  <si>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</si>
  <si>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</si>
  <si>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</si>
  <si>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</si>
  <si>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</si>
  <si>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</si>
  <si>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</si>
  <si>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</si>
  <si>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</si>
  <si>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</si>
  <si>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</si>
  <si>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</si>
  <si>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</si>
  <si>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</si>
  <si>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</si>
  <si>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</si>
  <si>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</si>
  <si>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</si>
  <si>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</si>
  <si>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</si>
  <si>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</si>
  <si>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</si>
  <si>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</si>
  <si>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</si>
  <si>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</si>
  <si>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</si>
  <si>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</si>
  <si>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</si>
  <si>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</si>
  <si>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</si>
  <si>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</si>
  <si>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</si>
  <si>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</si>
  <si>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</si>
  <si>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</si>
  <si>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</si>
  <si>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</si>
  <si>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</si>
  <si>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</si>
  <si>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</si>
  <si>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</si>
  <si>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</si>
  <si>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</si>
  <si>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</si>
  <si>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</si>
  <si>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</si>
  <si>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</si>
  <si>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</si>
  <si>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</si>
  <si>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</si>
  <si>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</si>
  <si>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</si>
  <si>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</si>
  <si>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</si>
  <si>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</si>
  <si>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</si>
  <si>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</si>
  <si>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</si>
  <si>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</si>
  <si>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</si>
  <si>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</si>
  <si>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</si>
  <si>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</si>
  <si>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</si>
  <si>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</si>
  <si>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</si>
  <si>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</si>
  <si>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</si>
  <si>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</si>
  <si>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</si>
  <si>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</si>
  <si>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</si>
  <si>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</si>
  <si>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</si>
  <si>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</si>
  <si>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</si>
  <si>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</si>
  <si>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</si>
  <si>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</si>
  <si>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</si>
  <si>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</si>
  <si>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</si>
  <si>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</si>
  <si>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</si>
  <si>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</si>
  <si>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</si>
  <si>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</si>
  <si>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</si>
  <si>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</si>
  <si>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</si>
  <si>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</si>
  <si>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</si>
  <si>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</si>
  <si>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</si>
  <si>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</si>
  <si>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</si>
  <si>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</si>
  <si>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</si>
  <si>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</si>
  <si>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</si>
  <si>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</si>
  <si>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</si>
  <si>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</si>
  <si>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</si>
  <si>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</si>
  <si>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</si>
  <si>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</si>
  <si>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</si>
  <si>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</si>
  <si>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</si>
  <si>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</si>
  <si>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</si>
  <si>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</si>
  <si>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</si>
  <si>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</si>
  <si>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</si>
  <si>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</si>
  <si>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</si>
  <si>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</si>
  <si>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</si>
  <si>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</si>
  <si>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</si>
  <si>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</si>
  <si>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</si>
  <si>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</si>
  <si>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</si>
  <si>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</si>
  <si>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</si>
  <si>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</si>
  <si>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</si>
  <si>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</si>
  <si>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</si>
  <si>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</si>
  <si>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</si>
  <si>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</si>
  <si>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</si>
  <si>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</si>
  <si>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</si>
  <si>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</si>
  <si>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</si>
  <si>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</si>
  <si>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</si>
  <si>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</si>
  <si>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</si>
  <si>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</si>
  <si>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</si>
  <si>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</si>
  <si>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</si>
  <si>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</si>
  <si>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</si>
  <si>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</si>
  <si>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</si>
  <si>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</si>
  <si>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</si>
  <si>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</si>
  <si>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</si>
  <si>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</si>
  <si>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</si>
  <si>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</si>
  <si>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</si>
  <si>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</si>
  <si>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</si>
  <si>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</si>
  <si>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</si>
  <si>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</si>
  <si>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</si>
  <si>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</si>
  <si>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</si>
  <si>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</si>
  <si>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</si>
  <si>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</si>
  <si>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</si>
  <si>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</si>
  <si>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</si>
  <si>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</si>
  <si>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</si>
  <si>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</si>
  <si>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</si>
  <si>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</si>
  <si>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</si>
  <si>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</si>
  <si>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</si>
  <si>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</si>
  <si>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</si>
  <si>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</si>
  <si>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</si>
  <si>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</si>
  <si>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</si>
  <si>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</si>
  <si>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</si>
  <si>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</si>
  <si>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</si>
  <si>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</si>
  <si>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</si>
  <si>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</si>
  <si>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</si>
  <si>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</si>
  <si>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</si>
  <si>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</si>
  <si>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</si>
  <si>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</si>
  <si>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</si>
  <si>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</si>
  <si>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</si>
  <si>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</si>
  <si>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</si>
  <si>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</si>
  <si>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</si>
  <si>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</si>
  <si>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</si>
  <si>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</si>
  <si>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</si>
  <si>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</si>
  <si>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</si>
  <si>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</si>
  <si>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</si>
  <si>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</si>
  <si>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</si>
  <si>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</si>
  <si>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</si>
  <si>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</si>
  <si>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</si>
  <si>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</si>
  <si>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</si>
  <si>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</si>
  <si>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</si>
  <si>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</si>
  <si>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</si>
  <si>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</si>
  <si>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</si>
  <si>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</si>
  <si>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</si>
  <si>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</si>
  <si>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</si>
  <si>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</si>
  <si>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</si>
  <si>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</si>
  <si>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</si>
  <si>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</si>
  <si>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</si>
  <si>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</si>
  <si>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</si>
  <si>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</si>
  <si>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</si>
  <si>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</si>
  <si>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</si>
  <si>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</si>
  <si>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</si>
  <si>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</si>
  <si>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</si>
  <si>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</si>
  <si>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</si>
  <si>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</si>
  <si>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</si>
  <si>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</si>
  <si>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</si>
  <si>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</si>
  <si>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</si>
  <si>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</si>
  <si>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</si>
  <si>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</si>
  <si>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</si>
  <si>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</si>
  <si>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</si>
  <si>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</si>
  <si>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</si>
  <si>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</si>
  <si>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</si>
  <si>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</si>
  <si>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</si>
  <si>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</si>
  <si>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</si>
  <si>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</si>
  <si>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</si>
  <si>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</si>
  <si>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</si>
  <si>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</si>
  <si>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</si>
  <si>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</si>
  <si>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</si>
  <si>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</si>
  <si>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</si>
  <si>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</si>
  <si>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</si>
  <si>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</si>
  <si>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</si>
  <si>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</si>
  <si>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</si>
  <si>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</si>
  <si>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</si>
  <si>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</si>
  <si>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</si>
  <si>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</si>
  <si>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</si>
  <si>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</si>
  <si>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</si>
  <si>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</si>
  <si>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</si>
  <si>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</si>
  <si>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</si>
  <si>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</si>
  <si>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</si>
  <si>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</si>
  <si>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</si>
  <si>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</si>
  <si>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</si>
  <si>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</si>
  <si>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</si>
  <si>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</si>
  <si>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</si>
  <si>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</si>
  <si>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</si>
  <si>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</si>
  <si>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</si>
  <si>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</si>
  <si>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</si>
  <si>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</si>
  <si>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</si>
  <si>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</si>
  <si>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</si>
  <si>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</si>
  <si>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</si>
  <si>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</si>
  <si>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</si>
  <si>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</si>
  <si>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</si>
  <si>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</si>
  <si>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</si>
  <si>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</si>
  <si>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</si>
  <si>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</si>
  <si>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</si>
  <si>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</si>
  <si>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</si>
  <si>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</si>
  <si>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</si>
  <si>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</si>
  <si>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</si>
  <si>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</si>
  <si>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</si>
  <si>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</si>
  <si>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</si>
  <si>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</si>
  <si>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</si>
  <si>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</si>
  <si>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</si>
  <si>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</si>
  <si>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</si>
  <si>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</si>
  <si>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</si>
  <si>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</si>
  <si>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</si>
  <si>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</si>
  <si>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</si>
  <si>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</si>
  <si>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</si>
  <si>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</si>
  <si>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</si>
  <si>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</si>
  <si>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</si>
  <si>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</si>
  <si>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</si>
  <si>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</si>
  <si>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</si>
  <si>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</si>
  <si>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</si>
  <si>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</si>
  <si>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</si>
  <si>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</si>
  <si>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</si>
  <si>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</si>
  <si>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</si>
  <si>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</si>
  <si>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</si>
  <si>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</si>
  <si>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</si>
  <si>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</si>
  <si>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</si>
  <si>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</si>
  <si>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</si>
  <si>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</si>
  <si>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</si>
  <si>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</si>
  <si>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</si>
  <si>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</si>
  <si>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</si>
  <si>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</si>
  <si>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</si>
  <si>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</si>
  <si>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</si>
  <si>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</si>
  <si>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</si>
  <si>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</si>
  <si>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</si>
  <si>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</si>
  <si>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</si>
  <si>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</si>
  <si>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</si>
  <si>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</si>
  <si>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</si>
  <si>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</si>
  <si>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</si>
  <si>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</si>
  <si>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</si>
  <si>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</si>
  <si>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</si>
  <si>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</si>
  <si>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</si>
  <si>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</si>
  <si>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</si>
  <si>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</si>
  <si>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</si>
  <si>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</si>
  <si>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</si>
  <si>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</si>
  <si>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</si>
  <si>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</si>
  <si>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</si>
  <si>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</si>
  <si>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</si>
  <si>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</si>
  <si>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</si>
  <si>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</si>
  <si>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</si>
  <si>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</si>
  <si>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</si>
  <si>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</si>
  <si>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</si>
  <si>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</si>
  <si>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</si>
  <si>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</si>
  <si>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</si>
  <si>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</si>
  <si>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</si>
  <si>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</si>
  <si>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</si>
  <si>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</si>
  <si>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</si>
  <si>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</si>
  <si>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</si>
  <si>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</si>
  <si>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</si>
  <si>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</si>
  <si>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</si>
  <si>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</si>
  <si>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</si>
  <si>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</si>
  <si>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</si>
  <si>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</si>
  <si>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</si>
  <si>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</si>
  <si>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</si>
  <si>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</si>
  <si>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</si>
  <si>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</si>
  <si>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</si>
  <si>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</si>
  <si>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</si>
  <si>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</si>
  <si>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</si>
  <si>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</si>
  <si>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</si>
  <si>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</si>
  <si>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</si>
  <si>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</si>
  <si>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</si>
  <si>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</si>
  <si>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</si>
  <si>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</si>
  <si>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</si>
  <si>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</si>
  <si>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</si>
  <si>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</si>
  <si>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</si>
  <si>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</si>
  <si>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</si>
  <si>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</si>
  <si>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</si>
  <si>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</si>
  <si>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</si>
  <si>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</si>
  <si>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</si>
  <si>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</si>
  <si>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</si>
  <si>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</si>
  <si>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</si>
  <si>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</si>
  <si>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</si>
  <si>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</si>
  <si>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</si>
  <si>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</si>
  <si>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</si>
  <si>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</si>
  <si>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</si>
  <si>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</si>
  <si>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</si>
  <si>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</si>
  <si>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</si>
  <si>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</si>
  <si>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</si>
  <si>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</si>
  <si>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</si>
  <si>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</si>
  <si>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</si>
  <si>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</si>
  <si>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</si>
  <si>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</si>
  <si>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</si>
  <si>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</si>
  <si>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</si>
  <si>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</si>
  <si>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</si>
  <si>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</si>
  <si>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</si>
  <si>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</si>
  <si>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</si>
  <si>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</si>
  <si>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</si>
  <si>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</si>
  <si>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</si>
  <si>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</si>
  <si>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</si>
  <si>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</si>
  <si>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</si>
  <si>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</si>
  <si>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</si>
  <si>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</si>
  <si>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</si>
  <si>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</si>
  <si>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</si>
  <si>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</si>
  <si>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</si>
  <si>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</si>
  <si>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</si>
  <si>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</si>
  <si>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</si>
  <si>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</si>
  <si>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</si>
  <si>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</si>
  <si>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</si>
  <si>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</si>
  <si>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</si>
  <si>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</si>
  <si>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</si>
  <si>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</si>
  <si>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</si>
  <si>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</si>
  <si>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</si>
  <si>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</si>
  <si>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</si>
  <si>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</si>
  <si>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</si>
  <si>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</si>
  <si>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</si>
  <si>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</si>
  <si>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</si>
  <si>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</si>
  <si>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</si>
  <si>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</si>
  <si>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</si>
  <si>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</si>
  <si>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</si>
  <si>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</si>
  <si>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</si>
  <si>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</si>
  <si>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</si>
  <si>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</si>
  <si>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</si>
  <si>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</si>
  <si>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</si>
  <si>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</si>
  <si>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</si>
  <si>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</si>
  <si>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</si>
  <si>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</si>
  <si>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</si>
  <si>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</si>
  <si>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</si>
  <si>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</si>
  <si>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</si>
  <si>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</si>
  <si>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</si>
  <si>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</si>
  <si>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</si>
  <si>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</si>
  <si>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</si>
  <si>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</si>
  <si>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</si>
  <si>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</si>
  <si>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</si>
  <si>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</si>
  <si>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</si>
  <si>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</si>
  <si>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</si>
  <si>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</si>
  <si>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</si>
  <si>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</si>
  <si>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</si>
  <si>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</si>
  <si>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</si>
  <si>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</si>
  <si>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</si>
  <si>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</si>
  <si>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</si>
  <si>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</si>
  <si>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</si>
  <si>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</si>
  <si>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</si>
  <si>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</si>
  <si>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</si>
  <si>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</si>
  <si>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</si>
  <si>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</si>
  <si>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</si>
  <si>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</si>
  <si>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</si>
  <si>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</si>
  <si>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</si>
  <si>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</si>
  <si>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</si>
  <si>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</si>
  <si>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</si>
  <si>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</si>
  <si>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</si>
  <si>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</si>
  <si>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</si>
  <si>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</si>
  <si>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</si>
  <si>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</si>
  <si>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</si>
  <si>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</si>
  <si>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</si>
  <si>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</si>
  <si>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</si>
  <si>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</si>
  <si>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</si>
  <si>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</si>
  <si>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</si>
  <si>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</si>
  <si>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</si>
  <si>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</si>
  <si>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</si>
  <si>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</si>
  <si>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</si>
  <si>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</si>
  <si>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</si>
  <si>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</si>
  <si>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</si>
  <si>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</si>
  <si>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</si>
  <si>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</si>
  <si>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</si>
  <si>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</si>
  <si>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</si>
  <si>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</si>
  <si>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</si>
  <si>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</si>
  <si>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</si>
  <si>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</si>
  <si>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</si>
  <si>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</si>
  <si>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</si>
  <si>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</si>
  <si>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</si>
  <si>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</si>
  <si>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</si>
  <si>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</si>
  <si>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</si>
  <si>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</si>
  <si>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</si>
  <si>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</si>
  <si>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</si>
  <si>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</si>
  <si>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</si>
  <si>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</si>
  <si>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</si>
  <si>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</si>
  <si>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</si>
  <si>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</si>
  <si>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</si>
  <si>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</si>
  <si>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</si>
  <si>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</si>
  <si>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</si>
  <si>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</si>
  <si>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</si>
  <si>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</si>
  <si>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</si>
  <si>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</si>
  <si>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</si>
  <si>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</si>
  <si>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</si>
  <si>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</si>
  <si>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</si>
  <si>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</si>
  <si>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</si>
  <si>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</si>
  <si>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</si>
  <si>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</si>
  <si>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</si>
  <si>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</si>
  <si>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</si>
  <si>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</si>
  <si>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</si>
  <si>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</si>
  <si>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</si>
  <si>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</si>
  <si>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</si>
  <si>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</si>
  <si>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</si>
  <si>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</si>
  <si>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</si>
  <si>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</si>
  <si>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</si>
  <si>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</si>
  <si>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</si>
  <si>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</si>
  <si>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</si>
  <si>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</si>
  <si>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</si>
  <si>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</si>
  <si>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</si>
  <si>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</si>
  <si>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</si>
  <si>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</si>
  <si>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</si>
  <si>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</si>
  <si>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</si>
  <si>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</si>
  <si>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</si>
  <si>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</si>
  <si>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</si>
  <si>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</si>
  <si>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</si>
  <si>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</si>
  <si>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</si>
  <si>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</si>
  <si>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</si>
  <si>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</si>
  <si>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</si>
  <si>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</si>
  <si>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</si>
  <si>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</si>
  <si>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</si>
  <si>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</si>
  <si>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</si>
  <si>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</si>
  <si>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</si>
  <si>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</si>
  <si>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</si>
  <si>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</si>
  <si>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</si>
  <si>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</si>
  <si>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</si>
  <si>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</si>
  <si>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</si>
  <si>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</si>
  <si>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</si>
  <si>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</si>
  <si>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</si>
  <si>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</si>
  <si>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</si>
  <si>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</si>
  <si>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</si>
  <si>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</si>
  <si>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</si>
  <si>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</si>
  <si>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</si>
  <si>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</si>
  <si>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</si>
  <si>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</si>
  <si>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</si>
  <si>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</si>
  <si>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</si>
  <si>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</si>
  <si>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</si>
  <si>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</si>
  <si>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</si>
  <si>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</si>
  <si>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</si>
  <si>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</si>
  <si>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</si>
  <si>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</si>
  <si>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</si>
  <si>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</si>
  <si>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</si>
  <si>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</si>
  <si>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</si>
  <si>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</si>
  <si>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</si>
  <si>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</si>
  <si>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</si>
  <si>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</si>
  <si>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</si>
  <si>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</si>
  <si>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</si>
  <si>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</si>
  <si>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</si>
  <si>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</si>
  <si>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</si>
  <si>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</si>
  <si>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</si>
  <si>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</si>
  <si>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</si>
  <si>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</si>
  <si>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</si>
  <si>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</si>
  <si>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</si>
  <si>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</si>
  <si>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</si>
  <si>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</si>
  <si>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</si>
  <si>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</si>
  <si>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</si>
  <si>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</si>
  <si>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</si>
  <si>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</si>
  <si>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</si>
  <si>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</si>
  <si>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</si>
  <si>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</si>
  <si>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</si>
  <si>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</si>
  <si>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</si>
  <si>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</si>
  <si>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</si>
  <si>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</si>
  <si>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</si>
  <si>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</si>
  <si>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</si>
  <si>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</si>
  <si>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</si>
  <si>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</si>
  <si>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</si>
  <si>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</si>
  <si>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</si>
  <si>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</si>
  <si>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</si>
  <si>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</si>
  <si>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</si>
  <si>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</si>
  <si>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</si>
  <si>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</si>
  <si>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</si>
  <si>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</si>
  <si>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</si>
  <si>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</si>
  <si>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</si>
  <si>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</si>
  <si>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</si>
  <si>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</si>
  <si>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</si>
  <si>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</si>
  <si>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</si>
  <si>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</si>
  <si>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</si>
  <si>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</si>
  <si>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</si>
  <si>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</si>
  <si>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</si>
  <si>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</si>
  <si>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</si>
  <si>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</si>
  <si>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</si>
  <si>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</si>
  <si>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</si>
  <si>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</si>
  <si>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</si>
  <si>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</si>
  <si>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</si>
  <si>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</si>
  <si>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</si>
  <si>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</si>
  <si>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</si>
  <si>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</si>
  <si>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</si>
  <si>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</si>
  <si>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</si>
  <si>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</si>
  <si>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</si>
  <si>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</si>
  <si>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</si>
  <si>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</si>
  <si>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</si>
  <si>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</si>
  <si>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</si>
  <si>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</si>
  <si>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</si>
  <si>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</si>
  <si>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</si>
  <si>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</si>
  <si>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</si>
  <si>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</si>
  <si>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</si>
  <si>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</si>
  <si>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</si>
  <si>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</si>
  <si>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</si>
  <si>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</si>
  <si>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</si>
  <si>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</si>
  <si>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</si>
  <si>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</si>
  <si>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</si>
  <si>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</si>
  <si>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</si>
  <si>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</si>
  <si>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</si>
  <si>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</si>
  <si>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</si>
  <si>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</si>
  <si>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</si>
  <si>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</si>
  <si>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</si>
  <si>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</si>
  <si>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</si>
  <si>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</si>
  <si>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</si>
  <si>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</si>
  <si>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</si>
  <si>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</si>
  <si>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</si>
  <si>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</si>
  <si>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</si>
  <si>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</si>
  <si>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</si>
  <si>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</si>
  <si>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</si>
  <si>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</si>
  <si>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</si>
  <si>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</si>
  <si>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</si>
  <si>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</si>
  <si>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</si>
  <si>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</si>
  <si>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</si>
  <si>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</si>
  <si>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</si>
  <si>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</si>
  <si>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</si>
  <si>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</si>
  <si>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</si>
  <si>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</si>
  <si>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</si>
  <si>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</si>
  <si>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</si>
  <si>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</si>
  <si>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</si>
  <si>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</si>
  <si>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</si>
  <si>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</si>
  <si>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</si>
  <si>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</si>
  <si>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</si>
  <si>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</si>
  <si>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</si>
  <si>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</si>
  <si>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</si>
  <si>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</si>
  <si>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</si>
  <si>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</si>
  <si>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</si>
  <si>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</si>
  <si>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</si>
  <si>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</si>
  <si>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</si>
  <si>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</si>
  <si>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</si>
  <si>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</si>
  <si>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</si>
  <si>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</si>
  <si>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</si>
  <si>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</si>
  <si>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</si>
  <si>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</si>
  <si>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</si>
  <si>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</si>
  <si>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</si>
  <si>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</si>
  <si>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</si>
  <si>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</si>
  <si>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</si>
  <si>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</si>
  <si>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</si>
  <si>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</si>
  <si>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</si>
  <si>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</si>
  <si>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</si>
  <si>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</si>
  <si>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</si>
  <si>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</si>
  <si>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</si>
  <si>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</si>
  <si>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</si>
  <si>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</si>
  <si>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</si>
  <si>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</si>
  <si>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</si>
  <si>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</si>
  <si>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</si>
  <si>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</si>
  <si>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</si>
  <si>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</si>
  <si>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</si>
  <si>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</si>
  <si>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</si>
  <si>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</si>
  <si>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</si>
  <si>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</si>
  <si>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</si>
  <si>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</si>
  <si>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</si>
  <si>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</si>
  <si>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</si>
  <si>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</si>
  <si>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</si>
  <si>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</si>
  <si>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</si>
  <si>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</si>
  <si>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</si>
  <si>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</si>
  <si>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</si>
  <si>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</si>
  <si>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</si>
  <si>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</si>
  <si>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</si>
  <si>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</si>
  <si>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</si>
  <si>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</si>
  <si>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</si>
  <si>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</si>
  <si>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</si>
  <si>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</si>
  <si>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</si>
  <si>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</si>
  <si>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</si>
  <si>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</si>
  <si>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</si>
  <si>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</si>
  <si>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</si>
  <si>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</si>
  <si>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</si>
  <si>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</si>
  <si>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</si>
  <si>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</si>
  <si>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</si>
  <si>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</si>
  <si>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</si>
  <si>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</si>
  <si>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</si>
  <si>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</si>
  <si>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</si>
  <si>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</si>
  <si>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</si>
  <si>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</si>
  <si>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</si>
  <si>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</si>
  <si>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</si>
  <si>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</si>
  <si>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</si>
  <si>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</si>
  <si>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</si>
  <si>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</si>
  <si>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</si>
  <si>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</si>
  <si>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</si>
  <si>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</si>
  <si>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</si>
  <si>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</si>
  <si>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</si>
  <si>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</si>
  <si>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</si>
  <si>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</si>
  <si>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</si>
  <si>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</si>
  <si>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</si>
  <si>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</si>
  <si>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</si>
  <si>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</si>
  <si>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</si>
  <si>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</si>
  <si>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</si>
  <si>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</si>
  <si>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</si>
  <si>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</si>
  <si>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</si>
  <si>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</si>
  <si>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</si>
  <si>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</si>
  <si>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</si>
  <si>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</si>
  <si>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</si>
  <si>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</si>
  <si>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</si>
  <si>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</si>
  <si>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</si>
  <si>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</si>
  <si>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</si>
  <si>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</si>
  <si>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</si>
  <si>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</si>
  <si>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</si>
  <si>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</si>
  <si>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</si>
  <si>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</si>
  <si>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</si>
  <si>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</si>
  <si>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</si>
  <si>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</si>
  <si>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</si>
  <si>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</si>
  <si>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</si>
  <si>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</si>
  <si>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</si>
  <si>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</si>
  <si>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</si>
  <si>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</si>
  <si>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</si>
  <si>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</si>
  <si>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</si>
  <si>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</si>
  <si>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</si>
  <si>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</si>
  <si>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</si>
  <si>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</si>
  <si>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</si>
  <si>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</si>
  <si>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</si>
  <si>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</si>
  <si>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</si>
  <si>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</si>
  <si>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</si>
  <si>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</si>
  <si>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</si>
  <si>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</si>
  <si>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</si>
  <si>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</si>
  <si>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</si>
  <si>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</si>
  <si>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</si>
  <si>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</si>
  <si>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</si>
  <si>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</si>
  <si>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</si>
  <si>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</si>
  <si>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</si>
  <si>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</si>
  <si>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</si>
  <si>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</si>
  <si>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</si>
  <si>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</si>
  <si>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</si>
  <si>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</si>
  <si>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</si>
  <si>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</si>
  <si>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</si>
  <si>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</si>
  <si>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</si>
  <si>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</si>
  <si>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</si>
  <si>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</si>
  <si>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</si>
  <si>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</si>
  <si>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</si>
  <si>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</si>
  <si>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</si>
  <si>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</si>
  <si>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</si>
  <si>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</si>
  <si>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</si>
  <si>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</si>
  <si>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</si>
  <si>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</si>
  <si>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</si>
  <si>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</si>
  <si>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</si>
  <si>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</si>
  <si>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</si>
  <si>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</si>
  <si>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</si>
  <si>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</si>
  <si>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</si>
  <si>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</si>
  <si>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</si>
  <si>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</si>
  <si>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</si>
  <si>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</si>
  <si>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</si>
  <si>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</si>
  <si>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</si>
  <si>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</si>
  <si>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</si>
  <si>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</si>
  <si>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</si>
  <si>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</si>
  <si>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</si>
  <si>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</si>
  <si>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</si>
  <si>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</si>
  <si>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</si>
  <si>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</si>
  <si>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</si>
  <si>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</si>
  <si>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</si>
  <si>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</si>
  <si>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</si>
  <si>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</si>
  <si>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</si>
  <si>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</si>
  <si>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</si>
  <si>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</si>
  <si>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</si>
  <si>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</si>
  <si>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</si>
  <si>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</si>
  <si>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</si>
  <si>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</si>
  <si>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</si>
  <si>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</si>
  <si>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</si>
  <si>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</si>
  <si>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</si>
  <si>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</si>
  <si>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</si>
  <si>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</si>
  <si>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</si>
  <si>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</si>
  <si>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</si>
  <si>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</si>
  <si>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</si>
  <si>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</si>
  <si>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</si>
  <si>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</si>
  <si>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</si>
  <si>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</si>
  <si>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</si>
  <si>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</si>
  <si>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</si>
  <si>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</si>
  <si>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</si>
  <si>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</si>
  <si>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</si>
  <si>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</si>
  <si>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</si>
  <si>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</si>
  <si>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</si>
  <si>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</si>
  <si>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</si>
  <si>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</si>
  <si>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</si>
  <si>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</si>
  <si>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</si>
  <si>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</si>
  <si>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</si>
  <si>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</si>
  <si>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</si>
  <si>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</si>
  <si>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</si>
  <si>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</si>
  <si>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</si>
  <si>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</si>
  <si>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</si>
  <si>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</si>
  <si>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</si>
  <si>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</si>
  <si>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</si>
  <si>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</si>
  <si>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</si>
  <si>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</si>
  <si>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</si>
  <si>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</si>
  <si>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</si>
  <si>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</si>
  <si>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</si>
  <si>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</si>
  <si>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</si>
  <si>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</si>
  <si>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</si>
  <si>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</si>
  <si>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</si>
  <si>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</si>
  <si>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</si>
  <si>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</si>
  <si>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</si>
  <si>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</si>
  <si>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</si>
  <si>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</si>
  <si>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</si>
  <si>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</si>
  <si>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</si>
  <si>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</si>
  <si>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</si>
  <si>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</si>
  <si>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</si>
  <si>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</si>
  <si>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</si>
  <si>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</si>
  <si>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</si>
  <si>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</si>
  <si>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</si>
  <si>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</si>
  <si>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</si>
  <si>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</si>
  <si>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</si>
  <si>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</si>
  <si>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</si>
  <si>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</si>
  <si>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</si>
  <si>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</si>
  <si>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</si>
  <si>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</si>
  <si>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</si>
  <si>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</si>
  <si>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</si>
  <si>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</si>
  <si>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</si>
  <si>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</si>
  <si>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</si>
  <si>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</si>
  <si>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</si>
  <si>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</si>
  <si>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</si>
  <si>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</si>
  <si>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</si>
  <si>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</si>
  <si>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</si>
  <si>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</si>
  <si>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</si>
  <si>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</si>
  <si>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</si>
  <si>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</si>
  <si>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</si>
  <si>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</si>
  <si>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</si>
  <si>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</si>
  <si>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</si>
  <si>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</si>
  <si>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</si>
  <si>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</si>
  <si>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</si>
  <si>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</si>
  <si>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</si>
  <si>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</si>
  <si>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</si>
  <si>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</si>
  <si>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</si>
  <si>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</si>
  <si>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</si>
  <si>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</si>
  <si>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</si>
  <si>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</si>
  <si>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</si>
  <si>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</si>
  <si>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</si>
  <si>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</si>
  <si>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</si>
  <si>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</si>
  <si>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</si>
  <si>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</si>
  <si>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</si>
  <si>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</si>
  <si>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</si>
  <si>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</si>
  <si>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</si>
  <si>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</si>
  <si>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</si>
  <si>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</si>
  <si>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</si>
  <si>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</si>
  <si>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</si>
  <si>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</si>
  <si>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</si>
  <si>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</si>
  <si>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</si>
  <si>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</si>
  <si>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</si>
  <si>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</si>
  <si>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</si>
  <si>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</si>
  <si>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</si>
  <si>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</si>
  <si>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</si>
  <si>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</si>
  <si>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</si>
  <si>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</si>
  <si>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</si>
  <si>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</si>
  <si>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</si>
  <si>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</si>
  <si>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</si>
  <si>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</si>
  <si>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</si>
  <si>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</si>
  <si>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</si>
  <si>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</si>
  <si>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</si>
  <si>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</si>
  <si>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</si>
  <si>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</si>
  <si>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</si>
  <si>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</si>
  <si>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</si>
  <si>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</si>
  <si>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</si>
  <si>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</si>
  <si>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</si>
  <si>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</si>
  <si>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</si>
  <si>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</si>
  <si>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</si>
  <si>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</si>
  <si>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</si>
  <si>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</si>
  <si>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</si>
  <si>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</si>
  <si>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</si>
  <si>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</si>
  <si>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</si>
  <si>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</si>
  <si>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</si>
  <si>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</si>
  <si>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</si>
  <si>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</si>
  <si>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</si>
  <si>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</si>
  <si>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</si>
  <si>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</si>
  <si>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</si>
  <si>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</si>
  <si>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</si>
  <si>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</si>
  <si>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</si>
  <si>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</si>
  <si>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</si>
  <si>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</si>
  <si>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</si>
  <si>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</si>
  <si>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</si>
  <si>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</si>
  <si>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</si>
  <si>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</si>
  <si>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</si>
  <si>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</si>
  <si>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</si>
  <si>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</si>
  <si>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</si>
  <si>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</si>
  <si>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</si>
  <si>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</si>
  <si>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</si>
  <si>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</si>
  <si>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</si>
  <si>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</si>
  <si>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</si>
  <si>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</si>
  <si>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</si>
  <si>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</si>
  <si>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</si>
  <si>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</si>
  <si>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</si>
  <si>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</si>
  <si>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</si>
  <si>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</si>
  <si>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</si>
  <si>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</si>
  <si>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</si>
  <si>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</si>
  <si>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</si>
  <si>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</si>
  <si>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</si>
  <si>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</si>
  <si>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</si>
  <si>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</si>
  <si>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</si>
  <si>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</si>
  <si>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</si>
  <si>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</si>
  <si>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</si>
  <si>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</si>
  <si>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</si>
  <si>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</si>
  <si>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</si>
  <si>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</si>
  <si>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</si>
  <si>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</si>
  <si>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</si>
  <si>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</si>
  <si>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</si>
  <si>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</si>
  <si>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</si>
  <si>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</si>
  <si>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</si>
  <si>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</si>
  <si>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</si>
  <si>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</si>
  <si>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</si>
  <si>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</si>
  <si>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</si>
  <si>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</si>
  <si>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</si>
  <si>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</si>
  <si>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</si>
  <si>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</si>
  <si>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</si>
  <si>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</si>
  <si>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</si>
  <si>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</si>
  <si>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</si>
  <si>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</si>
  <si>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</si>
  <si>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</si>
  <si>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</si>
  <si>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</si>
  <si>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</si>
  <si>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</si>
  <si>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</si>
  <si>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</si>
  <si>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</si>
  <si>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</si>
  <si>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</si>
  <si>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</si>
  <si>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</si>
  <si>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</si>
  <si>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</si>
  <si>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</si>
  <si>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</si>
  <si>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</si>
  <si>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</si>
  <si>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</si>
  <si>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</si>
  <si>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</si>
  <si>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</si>
  <si>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</si>
  <si>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</si>
  <si>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</si>
  <si>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</si>
  <si>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</si>
  <si>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</si>
  <si>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</si>
  <si>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</si>
  <si>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</si>
  <si>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</si>
  <si>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</si>
  <si>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</si>
  <si>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</si>
  <si>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</si>
  <si>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</si>
  <si>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</si>
  <si>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</si>
  <si>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</si>
  <si>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</si>
  <si>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</si>
  <si>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</si>
  <si>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</si>
  <si>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</si>
  <si>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</si>
  <si>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</si>
  <si>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</si>
  <si>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</si>
  <si>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</si>
  <si>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</si>
  <si>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</si>
  <si>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</si>
  <si>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</si>
  <si>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</si>
  <si>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</si>
  <si>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</si>
  <si>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</si>
  <si>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</si>
  <si>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</si>
  <si>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</si>
  <si>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</si>
  <si>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</si>
  <si>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</si>
  <si>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</si>
  <si>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</si>
  <si>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</si>
  <si>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</si>
  <si>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</si>
  <si>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</si>
  <si>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</si>
  <si>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</si>
  <si>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</si>
  <si>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</si>
  <si>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</si>
  <si>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</si>
  <si>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</si>
  <si>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</si>
  <si>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</si>
  <si>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</si>
  <si>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</si>
  <si>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</si>
  <si>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</si>
  <si>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</si>
  <si>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</si>
  <si>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</si>
  <si>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</si>
  <si>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</si>
  <si>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</si>
  <si>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</si>
  <si>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</si>
  <si>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</si>
  <si>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</si>
  <si>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</si>
  <si>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</si>
  <si>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</si>
  <si>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</si>
  <si>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</si>
  <si>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</si>
  <si>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</si>
  <si>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</si>
  <si>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</si>
  <si>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</si>
  <si>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</si>
  <si>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</si>
  <si>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</si>
  <si>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</si>
  <si>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</si>
  <si>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</si>
  <si>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</si>
  <si>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</si>
  <si>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</si>
  <si>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</si>
  <si>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</si>
  <si>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</si>
  <si>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</si>
  <si>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</si>
  <si>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</si>
  <si>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</si>
  <si>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</si>
  <si>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</si>
  <si>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</si>
  <si>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</si>
  <si>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</si>
  <si>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</si>
  <si>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</si>
  <si>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</si>
  <si>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</si>
  <si>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</si>
  <si>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</si>
  <si>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</si>
  <si>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</si>
  <si>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</si>
  <si>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</si>
  <si>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</si>
  <si>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</si>
  <si>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</si>
  <si>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</si>
  <si>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</si>
  <si>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</si>
  <si>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</si>
  <si>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</si>
  <si>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</si>
  <si>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</si>
  <si>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</si>
  <si>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</si>
  <si>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</si>
  <si>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</si>
  <si>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</si>
  <si>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</si>
  <si>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</si>
  <si>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</si>
  <si>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</si>
  <si>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</si>
  <si>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</si>
  <si>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</si>
  <si>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</si>
  <si>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</si>
  <si>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</si>
  <si>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</si>
  <si>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</si>
  <si>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</si>
  <si>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</si>
  <si>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</si>
  <si>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</si>
  <si>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</si>
  <si>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</si>
  <si>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</si>
  <si>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</si>
  <si>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</si>
  <si>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</si>
  <si>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</si>
  <si>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</si>
  <si>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</si>
  <si>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</si>
  <si>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</si>
  <si>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</si>
  <si>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</si>
  <si>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</si>
  <si>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</si>
  <si>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</si>
  <si>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</si>
  <si>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</si>
  <si>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</si>
  <si>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</si>
  <si>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</si>
  <si>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</si>
  <si>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</si>
  <si>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</si>
  <si>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</si>
  <si>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</si>
  <si>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</si>
  <si>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</si>
  <si>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</si>
  <si>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</si>
  <si>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</si>
  <si>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</si>
  <si>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</si>
  <si>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</si>
  <si>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</si>
  <si>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</si>
  <si>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</si>
  <si>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</si>
  <si>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</si>
  <si>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</si>
  <si>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</si>
  <si>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</si>
  <si>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</si>
  <si>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</si>
  <si>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</si>
  <si>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</si>
  <si>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</si>
  <si>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</si>
  <si>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</si>
  <si>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</si>
  <si>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</si>
  <si>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</si>
  <si>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</si>
  <si>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</si>
  <si>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</si>
  <si>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</si>
  <si>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</si>
  <si>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</si>
  <si>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</si>
  <si>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</si>
  <si>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</si>
  <si>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</si>
  <si>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</si>
  <si>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</si>
  <si>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</si>
  <si>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</si>
  <si>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</si>
  <si>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</si>
  <si>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</si>
  <si>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</si>
  <si>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</si>
  <si>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</si>
  <si>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</si>
  <si>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</si>
  <si>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</si>
  <si>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</si>
  <si>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</si>
  <si>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</si>
  <si>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</si>
  <si>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</si>
  <si>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</si>
  <si>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</si>
  <si>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</si>
  <si>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</si>
  <si>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</si>
  <si>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</si>
  <si>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</si>
  <si>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</si>
  <si>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</si>
  <si>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</si>
  <si>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</si>
  <si>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</si>
  <si>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</si>
  <si>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</si>
  <si>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</si>
  <si>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</si>
  <si>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</si>
  <si>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</si>
  <si>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</si>
  <si>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</si>
  <si>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</si>
  <si>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</si>
  <si>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</si>
  <si>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</si>
  <si>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</si>
  <si>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</si>
  <si>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</si>
  <si>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</si>
  <si>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</si>
  <si>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</si>
  <si>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</si>
  <si>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</si>
  <si>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</si>
  <si>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</si>
  <si>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</si>
  <si>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</si>
  <si>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</si>
  <si>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</si>
  <si>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</si>
  <si>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</si>
  <si>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</si>
  <si>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</si>
  <si>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</si>
  <si>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</si>
  <si>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</si>
  <si>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</si>
  <si>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</si>
  <si>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</si>
  <si>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</si>
  <si>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</si>
  <si>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</si>
  <si>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</si>
  <si>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</si>
  <si>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</si>
  <si>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</si>
  <si>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</si>
  <si>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</si>
  <si>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</si>
  <si>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</si>
  <si>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</si>
  <si>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</si>
  <si>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</si>
  <si>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</si>
  <si>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</si>
  <si>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</si>
  <si>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</si>
  <si>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</si>
  <si>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</si>
  <si>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</si>
  <si>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</si>
  <si>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</si>
  <si>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</si>
  <si>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</si>
  <si>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</si>
  <si>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</si>
  <si>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</si>
  <si>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</si>
  <si>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</si>
  <si>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</si>
  <si>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</si>
  <si>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</si>
  <si>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</si>
  <si>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</si>
  <si>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</si>
  <si>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</si>
  <si>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</si>
  <si>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</si>
  <si>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</si>
  <si>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</si>
  <si>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</si>
  <si>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</si>
  <si>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</si>
  <si>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</si>
  <si>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</si>
  <si>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</si>
  <si>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</si>
  <si>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</si>
  <si>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</si>
  <si>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</si>
  <si>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</si>
  <si>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</si>
  <si>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</si>
  <si>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</si>
  <si>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</si>
  <si>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</si>
  <si>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</si>
  <si>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</si>
  <si>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</si>
  <si>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</si>
  <si>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</si>
  <si>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</si>
  <si>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</si>
  <si>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</si>
  <si>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</si>
  <si>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</si>
  <si>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</si>
  <si>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</si>
  <si>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</si>
  <si>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</si>
  <si>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</si>
  <si>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</si>
  <si>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</si>
  <si>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</si>
  <si>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</si>
  <si>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</si>
  <si>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</si>
  <si>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</si>
  <si>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</si>
  <si>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</si>
  <si>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</si>
  <si>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</si>
  <si>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</si>
  <si>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</si>
  <si>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</si>
  <si>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</si>
  <si>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</si>
  <si>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</si>
  <si>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</si>
  <si>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</si>
  <si>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</si>
  <si>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</si>
  <si>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</si>
  <si>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</si>
  <si>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</si>
  <si>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</si>
  <si>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</si>
  <si>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</si>
  <si>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</si>
  <si>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</si>
  <si>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</si>
  <si>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</si>
  <si>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</si>
  <si>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</si>
  <si>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</si>
  <si>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</si>
  <si>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</si>
  <si>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</si>
  <si>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</si>
  <si>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</si>
  <si>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</si>
  <si>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</si>
  <si>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</si>
  <si>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</si>
  <si>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</si>
  <si>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</si>
  <si>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</si>
  <si>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</si>
  <si>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</si>
  <si>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</si>
  <si>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</si>
  <si>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</si>
  <si>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</si>
  <si>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</si>
  <si>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</si>
  <si>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</si>
  <si>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</si>
  <si>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</si>
  <si>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</si>
  <si>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</si>
  <si>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</si>
  <si>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</si>
  <si>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</si>
  <si>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</si>
  <si>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</si>
  <si>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</si>
  <si>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</si>
  <si>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</si>
  <si>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</si>
  <si>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</si>
  <si>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</si>
  <si>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</si>
  <si>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</si>
  <si>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</si>
  <si>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</si>
  <si>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</si>
  <si>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</si>
  <si>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</si>
  <si>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</si>
  <si>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</si>
  <si>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</si>
  <si>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</si>
  <si>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</si>
  <si>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</si>
  <si>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</si>
  <si>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</si>
  <si>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</si>
  <si>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</si>
  <si>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</si>
  <si>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</si>
  <si>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</si>
  <si>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</si>
  <si>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</si>
  <si>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</si>
  <si>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</si>
  <si>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</si>
  <si>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</si>
  <si>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</si>
  <si>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</si>
  <si>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</si>
  <si>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</si>
  <si>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</si>
  <si>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</si>
  <si>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</si>
  <si>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</si>
  <si>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</si>
  <si>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</si>
  <si>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</si>
  <si>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</si>
  <si>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</si>
  <si>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</si>
  <si>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</si>
  <si>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</si>
  <si>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</si>
  <si>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</si>
  <si>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</si>
  <si>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</si>
  <si>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</si>
  <si>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</si>
  <si>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</si>
  <si>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</si>
  <si>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</si>
  <si>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</si>
  <si>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</si>
  <si>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</si>
  <si>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</si>
  <si>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</si>
  <si>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</si>
  <si>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</si>
  <si>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</si>
  <si>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</si>
  <si>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</si>
  <si>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</si>
  <si>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</si>
  <si>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</si>
  <si>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</si>
  <si>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</si>
  <si>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</si>
  <si>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</si>
  <si>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</si>
  <si>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</si>
  <si>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</si>
  <si>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</si>
  <si>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</si>
  <si>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</si>
  <si>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</si>
  <si>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</si>
  <si>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</si>
  <si>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</si>
  <si>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</si>
  <si>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</si>
  <si>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</si>
  <si>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</si>
  <si>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</si>
  <si>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</si>
  <si>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</si>
  <si>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</si>
  <si>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</si>
  <si>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</si>
  <si>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</si>
  <si>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</si>
  <si>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</si>
  <si>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</si>
  <si>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</si>
  <si>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</si>
  <si>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</si>
  <si>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</si>
  <si>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</si>
  <si>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</si>
  <si>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</si>
  <si>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</si>
  <si>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</si>
  <si>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</si>
  <si>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</si>
  <si>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</si>
  <si>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</si>
  <si>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</si>
  <si>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</si>
  <si>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</si>
  <si>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</si>
  <si>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</si>
  <si>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</si>
  <si>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</si>
  <si>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</si>
  <si>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</si>
  <si>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</si>
  <si>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</si>
  <si>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</si>
  <si>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</si>
  <si>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</si>
  <si>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</si>
  <si>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</si>
  <si>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</si>
  <si>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</si>
  <si>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</si>
  <si>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</si>
  <si>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</si>
  <si>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</si>
  <si>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</si>
  <si>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</si>
  <si>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</si>
  <si>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</si>
  <si>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</si>
  <si>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</si>
  <si>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</si>
  <si>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</si>
  <si>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</si>
  <si>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</si>
  <si>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</si>
  <si>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</si>
  <si>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</si>
  <si>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</si>
  <si>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</si>
  <si>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</si>
  <si>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</si>
  <si>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</si>
  <si>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</si>
  <si>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</si>
  <si>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</si>
  <si>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</si>
  <si>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</si>
  <si>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</si>
  <si>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</si>
  <si>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</si>
  <si>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</si>
  <si>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</si>
  <si>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</si>
  <si>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</si>
  <si>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</si>
  <si>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</si>
  <si>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</si>
  <si>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</si>
  <si>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</si>
  <si>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</si>
  <si>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</si>
  <si>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</si>
  <si>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</si>
  <si>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</si>
  <si>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</si>
  <si>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</si>
  <si>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</si>
  <si>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</si>
  <si>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</si>
  <si>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</si>
  <si>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</si>
  <si>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</si>
  <si>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</si>
  <si>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</si>
  <si>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</si>
  <si>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</si>
  <si>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</si>
  <si>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</si>
  <si>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</si>
  <si>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</si>
  <si>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</si>
  <si>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</si>
  <si>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</si>
  <si>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</si>
  <si>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</si>
  <si>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</si>
  <si>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</si>
  <si>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</si>
  <si>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</si>
  <si>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</si>
  <si>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</si>
  <si>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</si>
  <si>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</si>
  <si>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</si>
  <si>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</si>
  <si>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</si>
  <si>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</si>
  <si>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</si>
  <si>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</si>
  <si>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</si>
  <si>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</si>
  <si>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</si>
  <si>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</si>
  <si>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</si>
  <si>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</si>
  <si>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</si>
  <si>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</si>
  <si>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</si>
  <si>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</si>
  <si>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</si>
  <si>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</si>
  <si>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</si>
  <si>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</si>
  <si>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</si>
  <si>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</si>
  <si>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</si>
  <si>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</si>
  <si>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</si>
  <si>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</si>
  <si>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</si>
  <si>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</si>
  <si>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</si>
  <si>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</si>
  <si>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</si>
  <si>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</si>
  <si>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</si>
  <si>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</si>
  <si>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</si>
  <si>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</si>
  <si>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</si>
  <si>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</si>
  <si>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</si>
  <si>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</si>
  <si>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</si>
  <si>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</si>
  <si>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</si>
  <si>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</si>
  <si>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</si>
  <si>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</si>
  <si>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</si>
  <si>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</si>
  <si>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</si>
  <si>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</si>
  <si>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</si>
  <si>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</si>
  <si>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</si>
  <si>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</si>
  <si>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</si>
  <si>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</si>
  <si>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</si>
  <si>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</si>
  <si>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</si>
  <si>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</si>
  <si>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</si>
  <si>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</si>
  <si>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</si>
  <si>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</si>
  <si>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</si>
  <si>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</si>
  <si>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</si>
  <si>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</si>
  <si>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</si>
  <si>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</si>
  <si>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</si>
  <si>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</si>
  <si>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</si>
  <si>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</si>
  <si>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</si>
  <si>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</si>
  <si>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</si>
  <si>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</si>
  <si>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</si>
  <si>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</si>
  <si>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</si>
  <si>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</si>
  <si>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</si>
  <si>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</si>
  <si>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</si>
  <si>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</si>
  <si>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</si>
  <si>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</si>
  <si>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</si>
  <si>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</si>
  <si>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</si>
  <si>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</si>
  <si>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</si>
  <si>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</si>
  <si>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</si>
  <si>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</si>
  <si>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</si>
  <si>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</si>
  <si>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</si>
  <si>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</si>
  <si>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</si>
  <si>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</si>
  <si>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</si>
  <si>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</si>
  <si>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</si>
  <si>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</si>
  <si>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</si>
  <si>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</si>
  <si>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</si>
  <si>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</si>
  <si>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</si>
  <si>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</si>
  <si>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</si>
  <si>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</si>
  <si>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</si>
  <si>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</si>
  <si>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</si>
  <si>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</si>
  <si>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</si>
  <si>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</si>
  <si>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</si>
  <si>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</si>
  <si>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</si>
  <si>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</si>
  <si>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</si>
  <si>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</si>
  <si>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</si>
  <si>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</si>
  <si>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</si>
  <si>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</si>
  <si>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</si>
  <si>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</si>
  <si>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</si>
  <si>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</si>
  <si>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</si>
  <si>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</si>
  <si>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</si>
  <si>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</si>
  <si>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</si>
  <si>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</si>
  <si>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</si>
  <si>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</si>
  <si>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</si>
  <si>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</si>
  <si>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</si>
  <si>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</si>
  <si>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</si>
  <si>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</si>
  <si>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</si>
  <si>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</si>
  <si>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</si>
  <si>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</si>
  <si>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</si>
  <si>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</si>
  <si>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</si>
  <si>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</si>
  <si>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</si>
  <si>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</si>
  <si>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</si>
  <si>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</si>
  <si>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</si>
  <si>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</si>
  <si>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</si>
  <si>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</si>
  <si>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</si>
  <si>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</si>
  <si>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</si>
  <si>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</si>
  <si>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</si>
  <si>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</si>
  <si>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</si>
  <si>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</si>
  <si>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</si>
  <si>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</si>
  <si>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</si>
  <si>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</si>
  <si>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</si>
  <si>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</si>
  <si>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</si>
  <si>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</si>
  <si>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</si>
  <si>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</si>
  <si>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</si>
  <si>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</si>
  <si>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</si>
  <si>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</si>
  <si>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</si>
  <si>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</si>
  <si>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</si>
  <si>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</si>
  <si>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</si>
  <si>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</si>
  <si>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</si>
  <si>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</si>
  <si>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</si>
  <si>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</si>
  <si>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</si>
  <si>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</si>
  <si>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</si>
  <si>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</si>
  <si>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</si>
  <si>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</si>
  <si>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</si>
  <si>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</si>
  <si>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</si>
  <si>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</si>
  <si>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</si>
  <si>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</si>
  <si>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</si>
  <si>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</si>
  <si>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</si>
  <si>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</si>
  <si>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</si>
  <si>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</si>
  <si>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</si>
  <si>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</si>
  <si>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</si>
  <si>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</si>
  <si>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</si>
  <si>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</si>
  <si>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</si>
  <si>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</si>
  <si>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</si>
  <si>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</si>
  <si>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</si>
  <si>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</si>
  <si>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</si>
  <si>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</si>
  <si>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</si>
  <si>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</si>
  <si>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</si>
  <si>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</si>
  <si>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</si>
  <si>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</si>
  <si>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</si>
  <si>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</si>
  <si>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</si>
  <si>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</si>
  <si>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</si>
  <si>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</si>
  <si>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</si>
  <si>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</si>
  <si>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</si>
  <si>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</si>
  <si>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</si>
  <si>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</si>
  <si>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</si>
  <si>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</si>
  <si>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</si>
  <si>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</si>
  <si>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</si>
  <si>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</si>
  <si>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</si>
  <si>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</si>
  <si>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</si>
  <si>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</si>
  <si>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</si>
  <si>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</si>
  <si>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</si>
  <si>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</si>
  <si>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</si>
  <si>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</si>
  <si>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</si>
  <si>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</si>
  <si>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</si>
  <si>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</si>
  <si>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</si>
  <si>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</si>
  <si>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</si>
  <si>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</si>
  <si>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</si>
  <si>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</si>
  <si>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</si>
  <si>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</si>
  <si>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</si>
  <si>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</si>
  <si>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</si>
  <si>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</si>
  <si>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</si>
  <si>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</si>
  <si>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</si>
  <si>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</si>
  <si>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</si>
  <si>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</si>
  <si>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</si>
  <si>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</si>
  <si>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</si>
  <si>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</si>
  <si>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</si>
  <si>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</si>
  <si>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</si>
  <si>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</si>
  <si>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</si>
  <si>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</si>
  <si>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</si>
  <si>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</si>
  <si>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</si>
  <si>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</si>
  <si>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</si>
  <si>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</si>
  <si>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</si>
  <si>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</si>
  <si>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</si>
  <si>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</si>
  <si>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</si>
  <si>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</si>
  <si>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</si>
  <si>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</si>
  <si>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</si>
  <si>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</si>
  <si>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</si>
  <si>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</si>
  <si>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</si>
  <si>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</si>
  <si>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</si>
  <si>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</si>
  <si>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</si>
  <si>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</si>
  <si>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</si>
  <si>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</si>
  <si>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</si>
  <si>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</si>
  <si>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</si>
  <si>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</si>
  <si>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</si>
  <si>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</si>
  <si>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</si>
  <si>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</si>
  <si>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</si>
  <si>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</si>
  <si>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</si>
  <si>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</si>
  <si>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</si>
  <si>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</si>
  <si>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</si>
  <si>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</si>
  <si>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</si>
  <si>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</si>
  <si>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</si>
  <si>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</si>
  <si>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</si>
  <si>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</si>
  <si>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</si>
  <si>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</si>
  <si>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</si>
  <si>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</si>
  <si>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</si>
  <si>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</si>
  <si>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</si>
  <si>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</si>
  <si>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</si>
  <si>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</si>
  <si>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</si>
  <si>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</si>
  <si>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</si>
  <si>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</si>
  <si>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</si>
  <si>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</si>
  <si>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</si>
  <si>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</si>
  <si>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</si>
  <si>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</si>
  <si>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</si>
  <si>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</si>
  <si>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</si>
  <si>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</si>
  <si>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</si>
  <si>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</si>
  <si>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</si>
  <si>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</si>
  <si>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</si>
  <si>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</si>
  <si>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</si>
  <si>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</si>
  <si>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</si>
  <si>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</si>
  <si>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</si>
  <si>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</si>
  <si>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</si>
  <si>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</si>
  <si>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</si>
  <si>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</si>
  <si>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</si>
  <si>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</si>
  <si>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</si>
  <si>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</si>
  <si>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</si>
  <si>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</si>
  <si>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</si>
  <si>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</si>
  <si>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</si>
  <si>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</si>
  <si>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</si>
  <si>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</si>
  <si>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</si>
  <si>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</si>
  <si>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</si>
  <si>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</si>
  <si>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</si>
  <si>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</si>
  <si>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</si>
  <si>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</si>
  <si>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</si>
  <si>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</si>
  <si>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</si>
  <si>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</si>
  <si>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</si>
  <si>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</si>
  <si>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</si>
  <si>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</si>
  <si>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</si>
  <si>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</si>
  <si>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</si>
  <si>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</si>
  <si>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</si>
  <si>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</si>
  <si>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</si>
  <si>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</si>
  <si>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</si>
  <si>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</si>
  <si>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</si>
  <si>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</si>
  <si>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</si>
  <si>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</si>
  <si>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</si>
  <si>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</si>
  <si>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</si>
  <si>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</si>
  <si>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</si>
  <si>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</si>
  <si>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</si>
  <si>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</si>
  <si>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</si>
  <si>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</si>
  <si>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</si>
  <si>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</si>
  <si>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</si>
  <si>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</si>
  <si>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</si>
  <si>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</si>
  <si>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</si>
  <si>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</si>
  <si>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</si>
  <si>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</si>
  <si>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</si>
  <si>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</si>
  <si>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</si>
  <si>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</si>
  <si>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</si>
  <si>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</si>
  <si>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</si>
  <si>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</si>
  <si>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</si>
  <si>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</si>
  <si>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</si>
  <si>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</si>
  <si>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</si>
  <si>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</si>
  <si>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</si>
  <si>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</si>
  <si>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</si>
  <si>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</si>
  <si>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</si>
  <si>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</si>
  <si>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</si>
  <si>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</si>
  <si>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</si>
  <si>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</si>
  <si>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</si>
  <si>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</si>
  <si>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</si>
  <si>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</si>
  <si>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</si>
  <si>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</si>
  <si>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</si>
  <si>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</si>
  <si>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</si>
  <si>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</si>
  <si>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</si>
  <si>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</si>
  <si>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</si>
  <si>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</si>
  <si>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</si>
  <si>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</si>
  <si>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</si>
  <si>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</si>
  <si>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</si>
  <si>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</si>
  <si>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</si>
  <si>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</si>
  <si>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</si>
  <si>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</si>
  <si>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</si>
  <si>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</si>
  <si>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</si>
  <si>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</si>
  <si>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</si>
  <si>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</si>
  <si>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</si>
  <si>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</si>
  <si>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</si>
  <si>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</si>
  <si>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</si>
  <si>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</si>
  <si>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</si>
  <si>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</si>
  <si>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</si>
  <si>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</si>
  <si>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</si>
  <si>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</si>
  <si>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</si>
  <si>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</si>
  <si>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</si>
  <si>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</si>
  <si>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</si>
  <si>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</si>
  <si>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</si>
  <si>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</si>
  <si>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</si>
  <si>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</si>
  <si>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</si>
  <si>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</si>
  <si>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</si>
  <si>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</si>
  <si>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</si>
  <si>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</si>
  <si>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</si>
  <si>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</si>
  <si>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</si>
  <si>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</si>
  <si>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</si>
  <si>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</si>
  <si>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</si>
  <si>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</si>
  <si>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</si>
  <si>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</si>
  <si>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</si>
  <si>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</si>
  <si>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</si>
  <si>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</si>
  <si>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</si>
  <si>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</si>
  <si>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</si>
  <si>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</si>
  <si>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</si>
  <si>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</si>
  <si>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</si>
  <si>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</si>
  <si>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</si>
  <si>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</si>
  <si>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</si>
  <si>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</si>
  <si>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</si>
  <si>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</si>
  <si>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</si>
  <si>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</si>
  <si>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</si>
  <si>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</si>
  <si>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</si>
  <si>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</si>
  <si>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</si>
  <si>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</si>
  <si>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</si>
  <si>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</si>
  <si>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</si>
  <si>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</si>
  <si>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</si>
  <si>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</si>
  <si>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</si>
  <si>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</si>
  <si>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</si>
  <si>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</si>
  <si>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</si>
  <si>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</si>
  <si>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</si>
  <si>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</si>
  <si>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</si>
  <si>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</si>
  <si>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</si>
  <si>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</si>
  <si>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</si>
  <si>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</si>
  <si>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</si>
  <si>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</si>
  <si>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</si>
  <si>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</si>
  <si>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</si>
  <si>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</si>
  <si>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</si>
  <si>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</si>
  <si>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</si>
  <si>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</si>
  <si>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</si>
  <si>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</si>
  <si>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</si>
  <si>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</si>
  <si>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</si>
  <si>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</si>
  <si>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</si>
  <si>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</si>
  <si>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</si>
  <si>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</si>
  <si>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</si>
  <si>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</si>
  <si>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</si>
  <si>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</si>
  <si>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</si>
  <si>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</si>
  <si>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</si>
  <si>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</si>
  <si>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</si>
  <si>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</si>
  <si>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</si>
  <si>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</si>
  <si>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</si>
  <si>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</si>
  <si>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</si>
  <si>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</si>
  <si>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</si>
  <si>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</si>
  <si>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</si>
  <si>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</si>
  <si>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</si>
  <si>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</si>
  <si>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</si>
  <si>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</si>
  <si>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</si>
  <si>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</si>
  <si>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</si>
  <si>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</si>
  <si>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</si>
  <si>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</si>
  <si>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</si>
  <si>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</si>
  <si>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</si>
  <si>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</si>
  <si>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</si>
  <si>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</si>
  <si>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</si>
  <si>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</si>
  <si>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</si>
  <si>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</si>
  <si>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</si>
  <si>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</si>
  <si>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</si>
  <si>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</si>
  <si>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</si>
  <si>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</si>
  <si>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</si>
  <si>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</si>
  <si>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</si>
  <si>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</si>
  <si>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</si>
  <si>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</si>
  <si>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</si>
  <si>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</si>
  <si>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</si>
  <si>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</si>
  <si>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</si>
  <si>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</si>
  <si>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</si>
  <si>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</si>
  <si>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</si>
  <si>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</si>
  <si>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</si>
  <si>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</si>
  <si>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</si>
  <si>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</si>
  <si>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</si>
  <si>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</si>
  <si>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</si>
  <si>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</si>
  <si>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</si>
  <si>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</si>
  <si>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</si>
  <si>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</si>
  <si>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</si>
  <si>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</si>
  <si>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</si>
  <si>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</si>
  <si>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</si>
  <si>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</si>
  <si>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</si>
  <si>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</si>
  <si>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</si>
  <si>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</si>
  <si>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</si>
  <si>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</si>
  <si>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</si>
  <si>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</si>
  <si>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</si>
  <si>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</si>
  <si>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</si>
  <si>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</si>
  <si>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</si>
  <si>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</si>
  <si>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</si>
  <si>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</si>
  <si>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</si>
  <si>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</si>
  <si>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</si>
  <si>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</si>
  <si>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</si>
  <si>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</si>
  <si>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</si>
  <si>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</si>
  <si>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</si>
  <si>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</si>
  <si>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</si>
  <si>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</si>
  <si>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</si>
  <si>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</si>
  <si>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</si>
  <si>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</si>
  <si>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</si>
  <si>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</si>
  <si>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</si>
  <si>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</si>
  <si>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</si>
  <si>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</si>
  <si>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</si>
  <si>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</si>
  <si>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</si>
  <si>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</si>
  <si>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</si>
  <si>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</si>
  <si>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</si>
  <si>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</si>
  <si>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</si>
  <si>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</si>
  <si>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</si>
  <si>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</si>
  <si>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</si>
  <si>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</si>
  <si>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</si>
  <si>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</si>
  <si>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</si>
  <si>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</si>
  <si>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</si>
  <si>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</si>
  <si>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</si>
  <si>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</si>
  <si>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</si>
  <si>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</si>
  <si>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</si>
  <si>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</si>
  <si>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</si>
  <si>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</si>
  <si>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</si>
  <si>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</si>
  <si>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</si>
  <si>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</si>
  <si>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</si>
  <si>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</si>
  <si>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</si>
  <si>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</si>
  <si>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</si>
  <si>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</si>
  <si>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</si>
  <si>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</si>
  <si>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</si>
  <si>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</si>
  <si>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</si>
  <si>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</si>
  <si>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</si>
  <si>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</si>
  <si>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</si>
  <si>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</si>
  <si>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</si>
  <si>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</si>
  <si>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</si>
  <si>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</si>
  <si>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</si>
  <si>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</si>
  <si>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</si>
  <si>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</si>
  <si>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</si>
  <si>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</si>
  <si>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</si>
  <si>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</si>
  <si>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</si>
  <si>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</si>
  <si>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</si>
  <si>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</si>
  <si>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</si>
  <si>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</si>
  <si>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</si>
  <si>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</si>
  <si>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</si>
  <si>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</si>
  <si>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</si>
  <si>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</si>
  <si>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</si>
  <si>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</si>
  <si>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</si>
  <si>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</si>
  <si>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</si>
  <si>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</si>
  <si>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</si>
  <si>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</si>
  <si>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</si>
  <si>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</si>
  <si>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</si>
  <si>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</si>
  <si>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</si>
  <si>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</si>
  <si>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</si>
  <si>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</si>
  <si>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</si>
  <si>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</si>
  <si>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</si>
  <si>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</si>
  <si>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</si>
  <si>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</si>
  <si>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</si>
  <si>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</si>
  <si>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</si>
  <si>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</si>
  <si>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</si>
  <si>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</si>
  <si>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</si>
  <si>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</si>
  <si>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</si>
  <si>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</si>
  <si>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</si>
  <si>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</si>
  <si>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</si>
  <si>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</si>
  <si>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</si>
  <si>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</si>
  <si>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</si>
  <si>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</si>
  <si>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</si>
  <si>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</si>
  <si>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</si>
  <si>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</si>
  <si>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</si>
  <si>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</si>
  <si>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</si>
  <si>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</si>
  <si>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</si>
  <si>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</si>
  <si>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</si>
  <si>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</si>
  <si>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</si>
  <si>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</si>
  <si>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</si>
  <si>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</si>
  <si>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</si>
  <si>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</si>
  <si>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</si>
  <si>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</si>
  <si>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</si>
  <si>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</si>
  <si>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</si>
  <si>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</si>
  <si>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</si>
  <si>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</si>
  <si>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</si>
  <si>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</si>
  <si>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</si>
  <si>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</si>
  <si>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</si>
  <si>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</si>
  <si>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</si>
  <si>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</si>
  <si>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</si>
  <si>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</si>
  <si>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</si>
  <si>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</si>
  <si>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</si>
  <si>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</si>
  <si>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</si>
  <si>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</si>
  <si>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</si>
  <si>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</si>
  <si>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</si>
  <si>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</si>
  <si>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</si>
  <si>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</si>
  <si>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</si>
  <si>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</si>
  <si>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</si>
  <si>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</si>
  <si>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</si>
  <si>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</si>
  <si>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</si>
  <si>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</si>
  <si>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</si>
  <si>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</si>
  <si>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</si>
  <si>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</si>
  <si>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</si>
  <si>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</si>
  <si>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</si>
  <si>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</si>
  <si>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</si>
  <si>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</si>
  <si>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</si>
  <si>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</si>
  <si>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</si>
  <si>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</si>
  <si>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</si>
  <si>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</si>
  <si>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</si>
  <si>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</si>
  <si>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</si>
  <si>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</si>
  <si>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</si>
  <si>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</si>
  <si>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</si>
  <si>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</si>
  <si>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</si>
  <si>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</si>
  <si>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</si>
  <si>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</si>
  <si>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</si>
  <si>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</si>
  <si>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</si>
  <si>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</si>
  <si>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</si>
  <si>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</si>
  <si>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</si>
  <si>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</si>
  <si>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</si>
  <si>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</si>
  <si>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</si>
  <si>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</si>
  <si>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</si>
  <si>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</si>
  <si>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</si>
  <si>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</si>
  <si>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</si>
  <si>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</si>
  <si>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</si>
  <si>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</si>
  <si>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</si>
  <si>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</si>
  <si>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</si>
  <si>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</si>
  <si>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</si>
  <si>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</si>
  <si>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</si>
  <si>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</si>
  <si>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</si>
  <si>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</si>
  <si>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</si>
  <si>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</si>
  <si>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</si>
  <si>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</si>
  <si>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</si>
  <si>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</si>
  <si>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</si>
  <si>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</si>
  <si>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</si>
  <si>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</si>
  <si>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</si>
  <si>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</si>
  <si>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</si>
  <si>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</si>
  <si>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</si>
  <si>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</si>
  <si>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</si>
  <si>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</si>
  <si>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</si>
  <si>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</si>
  <si>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</si>
  <si>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</si>
  <si>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</si>
  <si>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</si>
  <si>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</si>
  <si>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</si>
  <si>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</si>
  <si>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</si>
  <si>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</si>
  <si>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</si>
  <si>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</si>
  <si>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</si>
  <si>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</si>
  <si>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</si>
  <si>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</si>
  <si>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</si>
  <si>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</si>
  <si>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</si>
  <si>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</si>
  <si>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</si>
  <si>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</si>
  <si>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</si>
  <si>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</si>
  <si>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</si>
  <si>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</si>
  <si>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</si>
  <si>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</si>
  <si>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</si>
  <si>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</si>
  <si>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</si>
  <si>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</si>
  <si>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</si>
  <si>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</si>
  <si>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</si>
  <si>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</si>
  <si>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</si>
  <si>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</si>
  <si>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</si>
  <si>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</si>
  <si>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</si>
  <si>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</si>
  <si>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</si>
  <si>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</si>
  <si>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</si>
  <si>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</si>
  <si>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</si>
  <si>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</si>
  <si>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</si>
  <si>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</si>
  <si>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</si>
  <si>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</si>
  <si>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</si>
  <si>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</si>
  <si>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</si>
  <si>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</si>
  <si>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</si>
  <si>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</si>
  <si>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</si>
  <si>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</si>
  <si>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</si>
  <si>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</si>
  <si>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</si>
  <si>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</si>
  <si>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</si>
  <si>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</si>
  <si>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</si>
  <si>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</si>
  <si>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</si>
  <si>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</si>
  <si>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</si>
  <si>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</si>
  <si>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</si>
  <si>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</si>
  <si>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</si>
  <si>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</si>
  <si>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</si>
  <si>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</si>
  <si>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</si>
  <si>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</si>
  <si>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</si>
  <si>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</si>
  <si>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</si>
  <si>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</si>
  <si>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</si>
  <si>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</si>
  <si>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</si>
  <si>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</si>
  <si>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</si>
  <si>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</si>
  <si>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</si>
  <si>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</si>
  <si>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</si>
  <si>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</si>
  <si>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</si>
  <si>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</si>
  <si>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</si>
  <si>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</si>
  <si>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</si>
  <si>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</si>
  <si>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</si>
  <si>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</si>
  <si>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</si>
  <si>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</si>
  <si>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</si>
  <si>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</si>
  <si>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</si>
  <si>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</si>
  <si>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</si>
  <si>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</si>
  <si>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</si>
  <si>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</si>
  <si>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</si>
  <si>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</si>
  <si>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</si>
  <si>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</si>
  <si>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</si>
  <si>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</si>
  <si>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</si>
  <si>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</si>
  <si>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</si>
  <si>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</si>
  <si>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</si>
  <si>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</si>
  <si>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</si>
  <si>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</si>
  <si>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</si>
  <si>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</si>
  <si>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</si>
  <si>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</si>
  <si>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</si>
  <si>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</si>
  <si>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</si>
  <si>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</si>
  <si>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</si>
  <si>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</si>
  <si>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</si>
  <si>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</si>
  <si>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</si>
  <si>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</si>
  <si>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</si>
  <si>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</si>
  <si>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</si>
  <si>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</si>
  <si>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</si>
  <si>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</si>
  <si>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</si>
  <si>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</si>
  <si>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</si>
  <si>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</si>
  <si>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</si>
  <si>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</si>
  <si>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</si>
  <si>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</si>
  <si>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</si>
  <si>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</si>
  <si>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</si>
  <si>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</si>
  <si>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</si>
  <si>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</si>
  <si>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</si>
  <si>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</si>
  <si>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</si>
  <si>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</si>
  <si>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</si>
  <si>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</si>
  <si>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</si>
  <si>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</si>
  <si>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</si>
  <si>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</si>
  <si>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</si>
  <si>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</si>
  <si>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</si>
  <si>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</si>
  <si>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</si>
  <si>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</si>
  <si>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</si>
  <si>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</si>
  <si>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</si>
  <si>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</si>
  <si>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</si>
  <si>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</si>
  <si>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</si>
  <si>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</si>
  <si>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</si>
  <si>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</si>
  <si>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</si>
  <si>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</si>
  <si>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</si>
  <si>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</si>
  <si>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</si>
  <si>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</si>
  <si>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</si>
  <si>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</si>
  <si>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</si>
  <si>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</si>
  <si>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</si>
  <si>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</si>
  <si>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</si>
  <si>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</si>
  <si>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</si>
  <si>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</si>
  <si>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</si>
  <si>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</si>
  <si>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</si>
  <si>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</si>
  <si>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</si>
  <si>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</si>
  <si>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</si>
  <si>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</si>
  <si>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</si>
  <si>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</si>
  <si>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</si>
  <si>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</si>
  <si>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</si>
  <si>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</si>
  <si>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</si>
  <si>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</si>
  <si>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</si>
  <si>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</si>
  <si>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</si>
  <si>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</si>
  <si>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</si>
  <si>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</si>
  <si>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</si>
  <si>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</si>
  <si>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</si>
  <si>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</si>
  <si>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</si>
  <si>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</si>
  <si>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</si>
  <si>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</si>
  <si>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</si>
  <si>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</si>
  <si>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</si>
  <si>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</si>
  <si>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</si>
  <si>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</si>
  <si>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</si>
  <si>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</si>
  <si>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</si>
  <si>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</si>
  <si>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</si>
  <si>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</si>
  <si>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</si>
  <si>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</si>
  <si>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</si>
  <si>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</si>
  <si>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</si>
  <si>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</si>
  <si>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</si>
  <si>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</si>
  <si>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</si>
  <si>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</si>
  <si>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</si>
  <si>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</si>
  <si>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</si>
  <si>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</si>
  <si>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</si>
  <si>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</si>
  <si>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</si>
  <si>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</si>
  <si>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</si>
  <si>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</si>
  <si>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</si>
  <si>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</si>
  <si>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</si>
  <si>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</si>
  <si>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</si>
  <si>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</si>
  <si>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</si>
  <si>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</si>
  <si>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</si>
  <si>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</si>
  <si>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</si>
  <si>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</si>
  <si>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</si>
  <si>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</si>
  <si>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</si>
  <si>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</si>
  <si>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</si>
  <si>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</si>
  <si>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</si>
  <si>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</si>
  <si>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</si>
  <si>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</si>
  <si>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</si>
  <si>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</si>
  <si>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</si>
  <si>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</si>
  <si>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</si>
  <si>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</si>
  <si>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</si>
  <si>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</si>
  <si>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</si>
  <si>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</si>
  <si>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</si>
  <si>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</si>
  <si>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</si>
  <si>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</si>
  <si>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</si>
  <si>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</si>
  <si>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</si>
  <si>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</si>
  <si>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</si>
  <si>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</si>
  <si>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</si>
  <si>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</si>
  <si>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</si>
  <si>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</si>
  <si>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</si>
  <si>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</si>
  <si>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</si>
  <si>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</si>
  <si>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</si>
  <si>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</si>
  <si>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</si>
  <si>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</si>
  <si>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</si>
  <si>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</si>
  <si>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</si>
  <si>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</si>
  <si>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</si>
  <si>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</si>
  <si>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</si>
  <si>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</si>
  <si>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</si>
  <si>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</si>
  <si>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</si>
  <si>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</si>
  <si>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</si>
  <si>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</si>
  <si>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</si>
  <si>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</si>
  <si>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</si>
  <si>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</si>
  <si>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</si>
  <si>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</si>
  <si>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</si>
  <si>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</si>
  <si>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</si>
  <si>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</si>
  <si>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</si>
  <si>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</si>
  <si>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</si>
  <si>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</si>
  <si>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</si>
  <si>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</si>
  <si>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</si>
  <si>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</si>
  <si>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</si>
  <si>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</si>
  <si>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</si>
  <si>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</si>
  <si>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</si>
  <si>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</si>
  <si>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</si>
  <si>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</si>
  <si>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</si>
  <si>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</si>
  <si>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</si>
  <si>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</si>
  <si>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</si>
  <si>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</si>
  <si>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</si>
  <si>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</si>
  <si>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</si>
  <si>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</si>
  <si>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</si>
  <si>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</si>
  <si>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</si>
  <si>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</si>
  <si>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</si>
  <si>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</si>
  <si>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</si>
  <si>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</si>
  <si>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</si>
  <si>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</si>
  <si>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</si>
  <si>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</si>
  <si>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</si>
  <si>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</si>
  <si>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</si>
  <si>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</si>
  <si>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</si>
  <si>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</si>
  <si>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</si>
  <si>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</si>
  <si>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</si>
  <si>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</si>
  <si>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</si>
  <si>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</si>
  <si>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</si>
  <si>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</si>
  <si>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</si>
  <si>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</si>
  <si>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</si>
  <si>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</si>
  <si>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</si>
  <si>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</si>
  <si>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</si>
  <si>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</si>
  <si>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</si>
  <si>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</si>
  <si>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</si>
  <si>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</si>
  <si>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</si>
  <si>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</si>
  <si>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</si>
  <si>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</si>
  <si>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</si>
  <si>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</si>
  <si>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</si>
  <si>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</si>
  <si>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</si>
  <si>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</si>
  <si>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</si>
  <si>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</si>
  <si>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</si>
  <si>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</si>
  <si>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</si>
  <si>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</si>
  <si>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</si>
  <si>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</si>
  <si>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</si>
  <si>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</si>
  <si>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</si>
  <si>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</si>
  <si>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</si>
  <si>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</si>
  <si>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</si>
  <si>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</si>
  <si>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</si>
  <si>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</si>
  <si>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</si>
  <si>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</si>
  <si>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</si>
  <si>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</si>
  <si>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</si>
  <si>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</si>
  <si>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</si>
  <si>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</si>
  <si>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</si>
  <si>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</si>
  <si>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</si>
  <si>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</si>
  <si>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</si>
  <si>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</si>
  <si>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</si>
  <si>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</si>
  <si>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</si>
  <si>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</si>
  <si>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</si>
  <si>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</si>
  <si>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</si>
  <si>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</si>
  <si>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</si>
  <si>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</si>
  <si>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</si>
  <si>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</si>
  <si>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</si>
  <si>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</si>
  <si>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</si>
  <si>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</si>
  <si>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</si>
  <si>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</si>
  <si>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</si>
  <si>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</si>
  <si>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</si>
  <si>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</si>
  <si>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</si>
  <si>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</si>
  <si>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</si>
  <si>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</si>
  <si>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</si>
  <si>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</si>
  <si>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</si>
  <si>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</si>
  <si>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</si>
  <si>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</si>
  <si>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</si>
  <si>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</si>
  <si>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</si>
  <si>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</si>
  <si>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</si>
  <si>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</si>
  <si>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</si>
  <si>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</si>
  <si>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</si>
  <si>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</si>
  <si>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</si>
  <si>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</si>
  <si>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</si>
  <si>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</si>
  <si>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</si>
  <si>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</si>
  <si>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</si>
  <si>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</si>
  <si>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</si>
  <si>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</si>
  <si>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</si>
  <si>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</si>
  <si>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</si>
  <si>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</si>
  <si>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</si>
  <si>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</si>
  <si>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</si>
  <si>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</si>
  <si>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</si>
  <si>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</si>
  <si>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</si>
  <si>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</si>
  <si>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</si>
  <si>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</si>
  <si>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</si>
  <si>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</si>
  <si>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</si>
  <si>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</si>
  <si>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</si>
  <si>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</si>
  <si>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</si>
  <si>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</si>
  <si>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</si>
  <si>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</si>
  <si>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</si>
  <si>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</si>
  <si>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</si>
  <si>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</si>
  <si>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</si>
  <si>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</si>
  <si>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</si>
  <si>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</si>
  <si>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</si>
  <si>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</si>
  <si>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</si>
  <si>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</si>
  <si>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</si>
  <si>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</si>
  <si>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</si>
  <si>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</si>
  <si>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</si>
  <si>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</si>
  <si>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</si>
  <si>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</si>
  <si>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</si>
  <si>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</si>
  <si>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</si>
  <si>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</si>
  <si>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</si>
  <si>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</si>
  <si>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</si>
  <si>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</si>
  <si>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</si>
  <si>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</si>
  <si>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</si>
  <si>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</si>
  <si>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</si>
  <si>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</si>
  <si>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</si>
  <si>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</si>
  <si>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</si>
  <si>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</si>
  <si>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</si>
  <si>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</si>
  <si>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</si>
  <si>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</si>
  <si>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</si>
  <si>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</si>
  <si>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</si>
  <si>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</si>
  <si>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</si>
  <si>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</si>
  <si>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</si>
  <si>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</si>
  <si>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</si>
  <si>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</si>
  <si>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</si>
  <si>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</si>
  <si>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</si>
  <si>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</si>
  <si>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</si>
  <si>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</si>
  <si>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</si>
  <si>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</si>
  <si>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</si>
  <si>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</si>
  <si>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</si>
  <si>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</si>
  <si>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</si>
  <si>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</si>
  <si>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</si>
  <si>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</si>
  <si>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</si>
  <si>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</si>
  <si>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</si>
  <si>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</si>
  <si>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</si>
  <si>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</si>
  <si>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</si>
  <si>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</si>
  <si>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</si>
  <si>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</si>
  <si>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</si>
  <si>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</si>
  <si>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</si>
  <si>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</si>
  <si>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</si>
  <si>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</si>
  <si>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</si>
  <si>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</si>
  <si>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</si>
  <si>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</si>
  <si>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</si>
  <si>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</si>
  <si>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</si>
  <si>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</si>
  <si>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</si>
  <si>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</si>
  <si>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</si>
  <si>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</si>
  <si>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</si>
  <si>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</si>
  <si>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</si>
  <si>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</si>
  <si>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</si>
  <si>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</si>
  <si>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</si>
  <si>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</si>
  <si>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</si>
  <si>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</si>
  <si>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</si>
  <si>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</si>
  <si>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</si>
  <si>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</si>
  <si>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</si>
  <si>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</si>
  <si>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</si>
  <si>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</si>
  <si>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</si>
  <si>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</si>
  <si>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</si>
  <si>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</si>
  <si>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</si>
  <si>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</si>
  <si>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</si>
  <si>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</si>
  <si>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</si>
  <si>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</si>
  <si>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</si>
  <si>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</si>
  <si>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</si>
  <si>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</si>
  <si>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</si>
  <si>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</si>
  <si>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</si>
  <si>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</si>
  <si>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</si>
  <si>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</si>
  <si>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</si>
  <si>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</si>
  <si>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</si>
  <si>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</si>
  <si>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</si>
  <si>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</si>
  <si>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</si>
  <si>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</si>
  <si>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</si>
  <si>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</si>
  <si>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</si>
  <si>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</si>
  <si>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</si>
  <si>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</si>
  <si>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</si>
  <si>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</si>
  <si>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</si>
  <si>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</si>
  <si>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</si>
  <si>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</si>
  <si>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</si>
  <si>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</si>
  <si>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</si>
  <si>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</si>
  <si>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</si>
  <si>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</si>
  <si>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</si>
  <si>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</si>
  <si>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</si>
  <si>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</si>
  <si>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</si>
  <si>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</si>
  <si>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</si>
  <si>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</si>
  <si>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</si>
  <si>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</si>
  <si>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</si>
  <si>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</si>
  <si>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</si>
  <si>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</si>
  <si>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</si>
  <si>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</si>
  <si>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</si>
  <si>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</si>
  <si>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</si>
  <si>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</si>
  <si>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</si>
  <si>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</si>
  <si>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</si>
  <si>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</si>
  <si>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</si>
  <si>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</si>
  <si>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</si>
  <si>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</si>
  <si>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</si>
  <si>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</si>
  <si>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</si>
  <si>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</si>
  <si>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</si>
  <si>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</si>
  <si>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</si>
  <si>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</si>
  <si>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</si>
  <si>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</si>
  <si>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</si>
  <si>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</si>
  <si>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</si>
  <si>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</si>
  <si>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</si>
  <si>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</si>
  <si>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</si>
  <si>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</si>
  <si>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</si>
  <si>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</si>
  <si>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</si>
  <si>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</si>
  <si>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</si>
  <si>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</si>
  <si>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</si>
  <si>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</si>
  <si>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</si>
  <si>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</si>
  <si>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</si>
  <si>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</si>
  <si>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</si>
  <si>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</si>
  <si>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</si>
  <si>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</si>
  <si>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</si>
  <si>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</si>
  <si>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</si>
  <si>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</si>
  <si>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</si>
  <si>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</si>
  <si>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</si>
  <si>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</si>
  <si>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</si>
  <si>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</si>
  <si>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</si>
  <si>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</si>
  <si>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</si>
  <si>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</si>
  <si>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</si>
  <si>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</si>
  <si>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</si>
  <si>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</si>
  <si>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</si>
  <si>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</si>
  <si>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</si>
  <si>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</si>
  <si>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</si>
  <si>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</si>
  <si>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</si>
  <si>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</si>
  <si>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</si>
  <si>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</si>
  <si>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</si>
  <si>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</si>
  <si>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</si>
  <si>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</si>
  <si>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</si>
  <si>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</si>
  <si>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</si>
  <si>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</si>
  <si>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</si>
  <si>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</si>
  <si>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</si>
  <si>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</si>
  <si>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</si>
  <si>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</si>
  <si>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</si>
  <si>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</si>
  <si>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</si>
  <si>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</si>
  <si>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</si>
  <si>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</si>
  <si>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</si>
  <si>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</si>
  <si>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</si>
  <si>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</si>
  <si>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</si>
  <si>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</si>
  <si>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</si>
  <si>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</si>
  <si>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</si>
  <si>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</si>
  <si>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</si>
  <si>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</si>
  <si>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</si>
  <si>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</si>
  <si>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</si>
  <si>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</si>
  <si>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</si>
  <si>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</si>
  <si>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</si>
  <si>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</si>
  <si>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</si>
  <si>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</si>
  <si>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</si>
  <si>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</si>
  <si>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</si>
  <si>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</si>
  <si>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</si>
  <si>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</si>
  <si>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</si>
  <si>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</si>
  <si>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</si>
  <si>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</si>
  <si>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</si>
  <si>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</si>
  <si>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</si>
  <si>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</si>
  <si>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</si>
  <si>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</si>
  <si>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</si>
  <si>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</si>
  <si>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</si>
  <si>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</si>
  <si>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</si>
  <si>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</si>
  <si>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</si>
  <si>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</si>
  <si>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</si>
  <si>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</si>
  <si>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</si>
  <si>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</si>
  <si>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</si>
  <si>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</si>
  <si>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</si>
  <si>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</si>
  <si>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</si>
  <si>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</si>
  <si>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</si>
  <si>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</si>
  <si>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</si>
  <si>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</si>
  <si>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</si>
  <si>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</si>
  <si>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</si>
  <si>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</si>
  <si>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</si>
  <si>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</si>
  <si>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</si>
  <si>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</si>
  <si>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</si>
  <si>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</si>
  <si>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</si>
  <si>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</si>
  <si>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</si>
  <si>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</si>
  <si>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</si>
  <si>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</si>
  <si>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</si>
  <si>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</si>
  <si>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</si>
  <si>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</si>
  <si>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</si>
  <si>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</si>
  <si>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</si>
  <si>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</si>
  <si>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</si>
  <si>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</si>
  <si>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</si>
  <si>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</si>
  <si>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</si>
  <si>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</si>
  <si>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</si>
  <si>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</si>
  <si>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</si>
  <si>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</si>
  <si>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</si>
  <si>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</si>
  <si>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</si>
  <si>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</si>
  <si>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</si>
  <si>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</si>
  <si>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</si>
  <si>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</si>
  <si>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</si>
  <si>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</si>
  <si>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</si>
  <si>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</si>
  <si>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</si>
  <si>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</si>
  <si>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</si>
  <si>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</si>
  <si>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</si>
  <si>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</si>
  <si>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</si>
  <si>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</si>
  <si>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</si>
  <si>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</si>
  <si>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</si>
  <si>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</si>
  <si>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</si>
  <si>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</si>
  <si>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</si>
  <si>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</si>
  <si>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</si>
  <si>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</si>
  <si>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</si>
  <si>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</si>
  <si>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</si>
  <si>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</si>
  <si>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</si>
  <si>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</si>
  <si>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</si>
  <si>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</si>
  <si>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</si>
  <si>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</si>
  <si>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</si>
  <si>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</si>
  <si>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</si>
  <si>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</si>
  <si>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</si>
  <si>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</si>
  <si>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</si>
  <si>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</si>
  <si>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</si>
  <si>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</si>
  <si>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</si>
  <si>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</si>
  <si>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</si>
  <si>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</si>
  <si>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</si>
  <si>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</si>
  <si>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</si>
  <si>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</si>
  <si>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</si>
  <si>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</si>
  <si>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</si>
  <si>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</si>
  <si>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</si>
  <si>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</si>
  <si>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</si>
  <si>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</si>
  <si>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</si>
  <si>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</si>
  <si>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</si>
  <si>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</si>
  <si>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</si>
  <si>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</si>
  <si>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</si>
  <si>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</si>
  <si>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</si>
  <si>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</si>
  <si>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</si>
  <si>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</si>
  <si>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</si>
  <si>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</si>
  <si>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</si>
  <si>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</si>
  <si>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</si>
  <si>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</si>
  <si>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</si>
  <si>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</si>
  <si>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</si>
  <si>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</si>
  <si>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</si>
  <si>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</si>
  <si>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</si>
  <si>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</si>
  <si>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</si>
  <si>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</si>
  <si>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</si>
  <si>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</si>
  <si>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</si>
  <si>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</si>
  <si>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</si>
  <si>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</si>
  <si>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</si>
  <si>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</si>
  <si>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</si>
  <si>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</si>
  <si>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</si>
  <si>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</si>
  <si>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</si>
  <si>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</si>
  <si>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</si>
  <si>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</si>
  <si>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</si>
  <si>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</si>
  <si>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</si>
  <si>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</si>
  <si>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</si>
  <si>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</si>
  <si>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</si>
  <si>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</si>
  <si>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</si>
  <si>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</si>
  <si>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</si>
  <si>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</si>
  <si>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</si>
  <si>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</si>
  <si>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</si>
  <si>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</si>
  <si>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</si>
  <si>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</si>
  <si>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</si>
  <si>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</si>
  <si>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</si>
  <si>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</si>
  <si>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</si>
  <si>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</si>
  <si>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</si>
  <si>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</si>
  <si>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</si>
  <si>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</si>
  <si>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</si>
  <si>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</si>
  <si>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</si>
  <si>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</si>
  <si>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</si>
  <si>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</si>
  <si>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</si>
  <si>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</si>
  <si>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</si>
  <si>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</si>
  <si>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</si>
  <si>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</si>
  <si>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</si>
  <si>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</si>
  <si>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</si>
  <si>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</si>
  <si>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</si>
  <si>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</si>
  <si>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</si>
  <si>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</si>
  <si>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</si>
  <si>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</si>
  <si>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</si>
  <si>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</si>
  <si>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</si>
  <si>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</si>
  <si>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</si>
  <si>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</si>
  <si>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</si>
  <si>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</si>
  <si>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</si>
  <si>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</si>
  <si>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</si>
  <si>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</si>
  <si>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</si>
  <si>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</si>
  <si>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</si>
  <si>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</si>
  <si>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</si>
  <si>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</si>
  <si>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</si>
  <si>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</si>
  <si>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</si>
  <si>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</si>
  <si>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</si>
  <si>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</si>
  <si>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</si>
  <si>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</si>
  <si>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</si>
  <si>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</si>
  <si>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</si>
  <si>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</si>
  <si>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</si>
  <si>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</si>
  <si>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</si>
  <si>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</si>
  <si>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</si>
  <si>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</si>
  <si>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</si>
  <si>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</si>
  <si>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</si>
  <si>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</si>
  <si>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</si>
  <si>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</si>
  <si>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</si>
  <si>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</si>
  <si>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</si>
  <si>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</si>
  <si>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</si>
  <si>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</si>
  <si>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</si>
  <si>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</si>
  <si>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</si>
  <si>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</si>
  <si>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</si>
  <si>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</si>
  <si>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</si>
  <si>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</si>
  <si>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</si>
  <si>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</si>
  <si>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</si>
  <si>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</si>
  <si>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</si>
  <si>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</si>
  <si>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</si>
  <si>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</si>
  <si>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</si>
  <si>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</si>
  <si>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</si>
  <si>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</si>
  <si>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</si>
  <si>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</si>
  <si>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</si>
  <si>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</si>
  <si>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</si>
  <si>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</si>
  <si>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</si>
  <si>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</si>
  <si>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</si>
  <si>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</si>
  <si>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</si>
  <si>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</si>
  <si>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</si>
  <si>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</si>
  <si>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</si>
  <si>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</si>
  <si>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</si>
  <si>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</si>
  <si>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</si>
  <si>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</si>
  <si>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</si>
  <si>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</si>
  <si>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</si>
  <si>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</si>
  <si>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</si>
  <si>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</si>
  <si>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</si>
  <si>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</si>
  <si>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</si>
  <si>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</si>
  <si>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</si>
  <si>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</si>
  <si>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</si>
  <si>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</si>
  <si>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</si>
  <si>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</si>
  <si>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</si>
  <si>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</si>
  <si>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</si>
  <si>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</si>
  <si>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</si>
  <si>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</si>
  <si>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</si>
  <si>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</si>
  <si>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</si>
  <si>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</si>
  <si>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</si>
  <si>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</si>
  <si>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</si>
  <si>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</si>
  <si>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</si>
  <si>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</si>
  <si>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</si>
  <si>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</si>
  <si>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</si>
  <si>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</si>
  <si>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</si>
  <si>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</si>
  <si>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</si>
  <si>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</si>
  <si>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</si>
  <si>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</si>
  <si>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</si>
  <si>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</si>
  <si>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</si>
  <si>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</si>
  <si>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</si>
  <si>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</si>
  <si>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</si>
  <si>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</si>
  <si>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</si>
  <si>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</si>
  <si>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</si>
  <si>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</si>
  <si>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</si>
  <si>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</si>
  <si>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</si>
  <si>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</si>
  <si>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</si>
  <si>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</si>
  <si>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</si>
  <si>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</si>
  <si>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</si>
  <si>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</si>
  <si>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</si>
  <si>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</si>
  <si>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</si>
  <si>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</si>
  <si>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</si>
  <si>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</si>
  <si>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</si>
  <si>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</si>
  <si>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</si>
  <si>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</si>
  <si>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</si>
  <si>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</si>
  <si>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</si>
  <si>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</si>
  <si>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</si>
  <si>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</si>
  <si>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</si>
  <si>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</si>
  <si>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</si>
  <si>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</si>
  <si>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</si>
  <si>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</si>
  <si>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</si>
  <si>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</si>
  <si>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</si>
  <si>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</si>
  <si>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</si>
  <si>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</si>
  <si>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</si>
  <si>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</si>
  <si>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</si>
  <si>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</si>
  <si>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</si>
  <si>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</si>
  <si>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</si>
  <si>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</si>
  <si>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</si>
  <si>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</si>
  <si>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</si>
  <si>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</si>
  <si>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</si>
  <si>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</si>
  <si>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</si>
  <si>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</si>
  <si>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</si>
  <si>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</si>
  <si>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</si>
  <si>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</si>
  <si>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</si>
  <si>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</si>
  <si>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</si>
  <si>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</si>
  <si>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</si>
  <si>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</si>
  <si>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</si>
  <si>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</si>
  <si>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</si>
  <si>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</si>
  <si>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</si>
  <si>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</si>
  <si>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</si>
  <si>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</si>
  <si>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</si>
  <si>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</si>
  <si>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</si>
  <si>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</si>
  <si>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</si>
  <si>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</si>
  <si>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</si>
  <si>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</si>
  <si>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</si>
  <si>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</si>
  <si>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</si>
  <si>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</si>
  <si>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</si>
  <si>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</si>
  <si>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</si>
  <si>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</si>
  <si>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</si>
  <si>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</si>
  <si>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</si>
  <si>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</si>
  <si>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</si>
  <si>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</si>
  <si>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</si>
  <si>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</si>
  <si>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</si>
  <si>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</si>
  <si>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</si>
  <si>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</si>
  <si>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</si>
  <si>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</si>
  <si>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</si>
  <si>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</si>
  <si>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</si>
  <si>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</si>
  <si>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</si>
  <si>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</si>
  <si>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</si>
  <si>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</si>
  <si>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</si>
  <si>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</si>
  <si>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</si>
  <si>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</si>
  <si>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</si>
  <si>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</si>
  <si>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</si>
  <si>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</si>
  <si>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</si>
  <si>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</si>
  <si>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</si>
  <si>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</si>
  <si>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</si>
  <si>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</si>
  <si>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</si>
  <si>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</si>
  <si>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</si>
  <si>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</si>
  <si>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</si>
  <si>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</si>
  <si>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</si>
  <si>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</si>
  <si>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</si>
  <si>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</si>
  <si>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</si>
  <si>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</si>
  <si>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</si>
  <si>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</si>
  <si>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</si>
  <si>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</si>
  <si>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</si>
  <si>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</si>
  <si>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</si>
  <si>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</si>
  <si>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</si>
  <si>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</si>
  <si>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</si>
  <si>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</si>
  <si>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</si>
  <si>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</si>
  <si>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</si>
  <si>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</si>
  <si>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</si>
  <si>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</si>
  <si>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</si>
  <si>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</si>
  <si>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</si>
  <si>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</si>
  <si>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</si>
  <si>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</si>
  <si>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</si>
  <si>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</si>
  <si>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</si>
  <si>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</si>
  <si>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</si>
  <si>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</si>
  <si>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</si>
  <si>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</si>
  <si>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</si>
  <si>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</si>
  <si>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</si>
  <si>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</si>
  <si>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</si>
  <si>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</si>
  <si>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</si>
  <si>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</si>
  <si>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</si>
  <si>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</si>
  <si>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</si>
  <si>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</si>
  <si>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</si>
  <si>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</si>
  <si>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</si>
  <si>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</si>
  <si>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</si>
  <si>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</si>
  <si>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</si>
  <si>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</si>
  <si>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</si>
  <si>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</si>
  <si>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</si>
  <si>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</si>
  <si>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</si>
  <si>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</si>
  <si>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</si>
  <si>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</si>
  <si>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</si>
  <si>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</si>
  <si>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</si>
  <si>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</si>
  <si>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</si>
  <si>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</si>
  <si>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</si>
  <si>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</si>
  <si>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</si>
  <si>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</si>
  <si>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</si>
  <si>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</si>
  <si>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</si>
  <si>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</si>
  <si>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</si>
  <si>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</si>
  <si>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</si>
  <si>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</si>
  <si>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</si>
  <si>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</si>
  <si>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</si>
  <si>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</si>
  <si>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</si>
  <si>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</si>
  <si>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</si>
  <si>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</si>
  <si>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</si>
  <si>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</si>
  <si>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</si>
  <si>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</si>
  <si>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</si>
  <si>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</si>
  <si>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</si>
  <si>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</si>
  <si>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</si>
  <si>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</si>
  <si>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</si>
  <si>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</si>
  <si>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</si>
  <si>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</si>
  <si>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</si>
  <si>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</si>
  <si>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</si>
  <si>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</si>
  <si>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</si>
  <si>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</si>
  <si>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</si>
  <si>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</si>
  <si>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</si>
  <si>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</si>
  <si>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</si>
  <si>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</si>
  <si>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</si>
  <si>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</si>
  <si>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</si>
  <si>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</si>
  <si>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</si>
  <si>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</si>
  <si>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</si>
  <si>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</si>
  <si>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</si>
  <si>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</si>
  <si>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</si>
  <si>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</si>
  <si>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</si>
  <si>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</si>
  <si>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</si>
  <si>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</si>
  <si>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</si>
  <si>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</si>
  <si>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</si>
  <si>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</si>
  <si>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</si>
  <si>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</si>
  <si>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</si>
  <si>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</si>
  <si>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</si>
  <si>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</si>
  <si>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</si>
  <si>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</si>
  <si>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</si>
  <si>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</si>
  <si>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</si>
  <si>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</si>
  <si>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</si>
  <si>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</si>
  <si>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</si>
  <si>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</si>
  <si>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</si>
  <si>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</si>
  <si>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</si>
  <si>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</si>
  <si>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</si>
  <si>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</si>
  <si>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</si>
  <si>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</si>
  <si>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</si>
  <si>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</si>
  <si>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</si>
  <si>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</si>
  <si>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</si>
  <si>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</si>
  <si>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</si>
  <si>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</si>
  <si>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</si>
  <si>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</si>
  <si>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</si>
  <si>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</si>
  <si>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</si>
  <si>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</si>
  <si>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</si>
  <si>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</si>
  <si>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</si>
  <si>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</si>
  <si>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</si>
  <si>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</si>
  <si>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</si>
  <si>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</si>
  <si>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</si>
  <si>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</si>
  <si>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</si>
  <si>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</si>
  <si>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</si>
  <si>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</si>
  <si>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</si>
  <si>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</si>
  <si>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</si>
  <si>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</si>
  <si>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</si>
  <si>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</si>
  <si>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</si>
  <si>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</si>
  <si>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</si>
  <si>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</si>
  <si>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</si>
  <si>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</si>
  <si>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</si>
  <si>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</si>
  <si>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</si>
  <si>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</si>
  <si>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</si>
  <si>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</si>
  <si>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</si>
  <si>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</si>
  <si>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</si>
  <si>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</si>
  <si>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</si>
  <si>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</si>
  <si>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</si>
  <si>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</si>
  <si>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</si>
  <si>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</si>
  <si>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</si>
  <si>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</si>
  <si>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</si>
  <si>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</si>
  <si>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</si>
  <si>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</si>
  <si>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</si>
  <si>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</si>
  <si>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</si>
  <si>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</si>
  <si>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</si>
  <si>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</si>
  <si>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</si>
  <si>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</si>
  <si>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</si>
  <si>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</si>
  <si>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</si>
  <si>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</si>
  <si>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</si>
  <si>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</si>
  <si>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</si>
  <si>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</si>
  <si>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</si>
  <si>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</si>
  <si>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</si>
  <si>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</si>
  <si>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</si>
  <si>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</si>
  <si>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</si>
  <si>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</si>
  <si>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</si>
  <si>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</si>
  <si>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</si>
  <si>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</si>
  <si>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</si>
  <si>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</si>
  <si>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</si>
  <si>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</si>
  <si>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</si>
  <si>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</si>
  <si>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</si>
  <si>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</si>
  <si>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</si>
  <si>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</si>
  <si>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</si>
  <si>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</si>
  <si>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</si>
  <si>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</si>
  <si>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</si>
  <si>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</si>
  <si>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</si>
  <si>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</si>
  <si>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</si>
  <si>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</si>
  <si>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</si>
  <si>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</si>
  <si>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</si>
  <si>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</si>
  <si>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</si>
  <si>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</si>
  <si>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</si>
  <si>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</si>
  <si>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</si>
  <si>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</si>
  <si>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</si>
  <si>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</si>
  <si>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</si>
  <si>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</si>
  <si>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</si>
  <si>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</si>
  <si>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</si>
  <si>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</si>
  <si>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</si>
  <si>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</si>
  <si>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</si>
  <si>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</si>
  <si>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</si>
  <si>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</si>
  <si>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</si>
  <si>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</si>
  <si>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</si>
  <si>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</si>
  <si>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</si>
  <si>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</si>
  <si>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</si>
  <si>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</si>
  <si>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</si>
  <si>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</si>
  <si>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</si>
  <si>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</si>
  <si>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</si>
  <si>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</si>
  <si>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</si>
  <si>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</si>
  <si>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</si>
  <si>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</si>
  <si>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</si>
  <si>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</si>
  <si>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</si>
  <si>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</si>
  <si>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</si>
  <si>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</si>
  <si>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</si>
  <si>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</si>
  <si>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</si>
  <si>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</si>
  <si>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</si>
  <si>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</si>
  <si>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</si>
  <si>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</si>
  <si>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</si>
  <si>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</si>
  <si>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</si>
  <si>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</si>
  <si>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</si>
  <si>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</si>
  <si>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</si>
  <si>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</si>
  <si>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</si>
  <si>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</si>
  <si>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</si>
  <si>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</si>
  <si>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</si>
  <si>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</si>
  <si>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</si>
  <si>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</si>
  <si>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</si>
  <si>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</si>
  <si>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</si>
  <si>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</si>
  <si>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</si>
  <si>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</si>
  <si>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</si>
  <si>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</si>
  <si>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</si>
  <si>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</si>
  <si>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</si>
  <si>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</si>
  <si>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</si>
  <si>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</si>
  <si>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</si>
  <si>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</si>
  <si>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</si>
  <si>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</si>
  <si>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</si>
  <si>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</si>
  <si>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</si>
  <si>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</si>
  <si>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</si>
  <si>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</si>
  <si>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</si>
  <si>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</si>
  <si>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</si>
  <si>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</si>
  <si>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</si>
  <si>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</si>
  <si>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</si>
  <si>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</si>
  <si>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</si>
  <si>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</si>
  <si>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</si>
  <si>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</si>
  <si>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</si>
  <si>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</si>
  <si>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</si>
  <si>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</si>
  <si>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</si>
  <si>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</si>
  <si>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</si>
  <si>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</si>
  <si>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</si>
  <si>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</si>
  <si>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</si>
  <si>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</si>
  <si>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</si>
  <si>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</si>
  <si>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</si>
  <si>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</si>
  <si>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</si>
  <si>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</si>
  <si>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</si>
  <si>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</si>
  <si>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</si>
  <si>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</si>
  <si>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</si>
  <si>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</si>
  <si>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</si>
  <si>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</si>
  <si>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</si>
  <si>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</si>
  <si>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</si>
  <si>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</si>
  <si>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</si>
  <si>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</si>
  <si>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</si>
  <si>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</si>
  <si>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</si>
  <si>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</si>
  <si>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</si>
  <si>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</si>
  <si>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</si>
  <si>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</si>
  <si>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</si>
  <si>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</si>
  <si>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</si>
  <si>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</si>
  <si>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</si>
  <si>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</si>
  <si>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</si>
  <si>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</si>
  <si>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</si>
  <si>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</si>
  <si>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</si>
  <si>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</si>
  <si>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</si>
  <si>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</si>
  <si>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</si>
  <si>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</si>
  <si>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</si>
  <si>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</si>
  <si>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</si>
  <si>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</si>
  <si>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</si>
  <si>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</si>
  <si>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</si>
  <si>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</si>
  <si>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</si>
  <si>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</si>
  <si>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</si>
  <si>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</si>
  <si>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</si>
  <si>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</si>
  <si>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</si>
  <si>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</si>
  <si>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</si>
  <si>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</si>
  <si>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</si>
  <si>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</si>
  <si>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</si>
  <si>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</si>
  <si>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</si>
  <si>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</si>
  <si>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</si>
  <si>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</si>
  <si>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</si>
  <si>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</si>
  <si>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</si>
  <si>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</si>
  <si>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</si>
  <si>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</si>
  <si>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</si>
  <si>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</si>
  <si>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</si>
  <si>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</si>
  <si>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</si>
  <si>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</si>
  <si>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</si>
  <si>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</si>
  <si>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</si>
  <si>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</si>
  <si>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</si>
  <si>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</si>
  <si>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</si>
  <si>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</si>
  <si>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</si>
  <si>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</si>
  <si>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</si>
  <si>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</si>
  <si>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</si>
  <si>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</si>
  <si>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</si>
  <si>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</si>
  <si>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</si>
  <si>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</si>
  <si>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</si>
  <si>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</si>
  <si>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</si>
  <si>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</si>
  <si>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</si>
  <si>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</si>
  <si>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</si>
  <si>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</si>
  <si>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</si>
  <si>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</si>
  <si>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</si>
  <si>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</si>
  <si>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</si>
  <si>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</si>
  <si>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</si>
  <si>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</si>
  <si>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</si>
  <si>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</si>
  <si>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</si>
  <si>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</si>
  <si>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</si>
  <si>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</si>
  <si>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</si>
  <si>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</si>
  <si>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</si>
  <si>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</si>
  <si>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</si>
  <si>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</si>
  <si>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</si>
  <si>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</si>
  <si>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</si>
  <si>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</si>
  <si>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</si>
  <si>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</si>
  <si>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</si>
  <si>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</si>
  <si>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</si>
  <si>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</si>
  <si>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</si>
  <si>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</si>
  <si>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</si>
  <si>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</si>
  <si>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</si>
  <si>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</si>
  <si>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</si>
  <si>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</si>
  <si>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</si>
  <si>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</si>
  <si>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</si>
  <si>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</si>
  <si>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</si>
  <si>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</si>
  <si>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</si>
  <si>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</si>
  <si>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</si>
  <si>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</si>
  <si>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</si>
  <si>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</si>
  <si>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</si>
  <si>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</si>
  <si>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</si>
  <si>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</si>
  <si>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</si>
  <si>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</si>
  <si>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</si>
  <si>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</si>
  <si>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</si>
  <si>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</si>
  <si>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</si>
  <si>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</si>
  <si>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</si>
  <si>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</si>
  <si>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</si>
  <si>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</si>
  <si>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</si>
  <si>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</si>
  <si>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</si>
  <si>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</si>
  <si>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</si>
  <si>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</si>
  <si>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</si>
  <si>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</si>
  <si>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</si>
  <si>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</si>
  <si>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</si>
  <si>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</si>
  <si>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</si>
  <si>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</si>
  <si>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</si>
  <si>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</si>
  <si>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</si>
  <si>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</si>
  <si>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</si>
  <si>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</si>
  <si>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</si>
  <si>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</si>
  <si>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</si>
  <si>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</si>
  <si>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</si>
  <si>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</si>
  <si>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</si>
  <si>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</si>
  <si>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</si>
  <si>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</si>
  <si>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</si>
  <si>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</si>
  <si>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</si>
  <si>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</si>
  <si>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</si>
  <si>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</si>
  <si>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</si>
  <si>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</si>
  <si>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</si>
  <si>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</si>
  <si>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</si>
  <si>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</si>
  <si>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</si>
  <si>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</si>
  <si>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</si>
  <si>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</si>
  <si>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</si>
  <si>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</si>
  <si>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</si>
  <si>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</si>
  <si>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</si>
  <si>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</si>
  <si>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</si>
  <si>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</si>
  <si>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</si>
  <si>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</si>
  <si>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</si>
  <si>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</si>
  <si>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</si>
  <si>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</si>
  <si>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</si>
  <si>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</si>
  <si>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</si>
  <si>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</si>
  <si>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</si>
  <si>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</si>
  <si>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</si>
  <si>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</si>
  <si>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</si>
  <si>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</si>
  <si>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</si>
  <si>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</si>
  <si>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</si>
  <si>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</si>
  <si>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</si>
  <si>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</si>
  <si>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</si>
  <si>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</si>
  <si>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</si>
  <si>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</si>
  <si>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</si>
  <si>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</si>
  <si>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</si>
  <si>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</si>
  <si>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</si>
  <si>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</si>
  <si>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</si>
  <si>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</si>
  <si>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</si>
  <si>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</si>
  <si>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</si>
  <si>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</si>
  <si>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</si>
  <si>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</si>
  <si>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</si>
  <si>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</si>
  <si>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</si>
  <si>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</si>
  <si>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</si>
  <si>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</si>
  <si>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</si>
  <si>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</si>
  <si>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</si>
  <si>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</si>
  <si>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</si>
  <si>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</si>
  <si>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</si>
  <si>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</si>
  <si>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</si>
  <si>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</si>
  <si>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</si>
  <si>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</si>
  <si>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</si>
  <si>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</si>
  <si>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</si>
  <si>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</si>
  <si>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</si>
  <si>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</si>
  <si>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</si>
  <si>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</si>
  <si>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</si>
  <si>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</si>
  <si>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</si>
  <si>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</si>
  <si>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</si>
  <si>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</si>
  <si>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</si>
  <si>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</si>
  <si>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</si>
  <si>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</si>
  <si>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</si>
  <si>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</si>
  <si>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</si>
  <si>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</si>
  <si>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</si>
  <si>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</si>
  <si>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</si>
  <si>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</si>
  <si>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</si>
  <si>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</si>
  <si>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</si>
  <si>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</si>
  <si>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</si>
  <si>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</si>
  <si>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</si>
  <si>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</si>
  <si>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</si>
  <si>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</si>
  <si>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</si>
  <si>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</si>
  <si>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</si>
  <si>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</si>
  <si>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</si>
  <si>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</si>
  <si>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</si>
  <si>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</si>
  <si>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</si>
  <si>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</si>
  <si>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</si>
  <si>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</si>
  <si>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</si>
  <si>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</si>
  <si>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</si>
  <si>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</si>
  <si>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</si>
  <si>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</si>
  <si>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</si>
  <si>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</si>
  <si>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</si>
  <si>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</si>
  <si>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</si>
  <si>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</si>
  <si>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</si>
  <si>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</si>
  <si>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</si>
  <si>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</si>
  <si>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</si>
  <si>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</si>
  <si>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</si>
  <si>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</si>
  <si>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</si>
  <si>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</si>
  <si>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</si>
  <si>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</si>
  <si>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</si>
  <si>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</si>
  <si>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</si>
  <si>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</si>
  <si>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</si>
  <si>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</si>
  <si>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</si>
  <si>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</si>
  <si>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</si>
  <si>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</si>
  <si>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</si>
  <si>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</si>
  <si>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</si>
  <si>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</si>
  <si>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</si>
  <si>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</si>
  <si>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</si>
  <si>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</si>
  <si>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</si>
  <si>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</si>
  <si>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</si>
  <si>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</si>
  <si>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</si>
  <si>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</si>
  <si>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</si>
  <si>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</si>
  <si>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</si>
  <si>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</si>
  <si>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</si>
  <si>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</si>
  <si>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</si>
  <si>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</si>
  <si>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</si>
  <si>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</si>
  <si>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</si>
  <si>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</si>
  <si>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</si>
  <si>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</si>
  <si>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</si>
  <si>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</si>
  <si>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</si>
  <si>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</si>
  <si>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</si>
  <si>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</si>
  <si>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</si>
  <si>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</si>
  <si>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</si>
  <si>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</si>
  <si>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</si>
  <si>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</si>
  <si>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</si>
  <si>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</si>
  <si>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</si>
  <si>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</si>
  <si>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</si>
  <si>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</si>
  <si>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</si>
  <si>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</si>
  <si>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</si>
  <si>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</si>
  <si>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</si>
  <si>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</si>
  <si>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</si>
  <si>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</si>
  <si>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</si>
  <si>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</si>
  <si>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</si>
  <si>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</si>
  <si>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</si>
  <si>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</si>
  <si>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</si>
  <si>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</si>
  <si>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</si>
  <si>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</si>
  <si>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</si>
  <si>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</si>
  <si>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</si>
  <si>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</si>
  <si>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</si>
  <si>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</si>
  <si>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</si>
  <si>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</si>
  <si>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</si>
  <si>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</si>
  <si>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</si>
  <si>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</si>
  <si>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</si>
  <si>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</si>
  <si>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</si>
  <si>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</si>
  <si>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</si>
  <si>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</si>
  <si>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</si>
  <si>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</si>
  <si>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</si>
  <si>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</si>
  <si>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</si>
  <si>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</si>
  <si>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</si>
  <si>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</si>
  <si>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</si>
  <si>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</si>
  <si>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</si>
  <si>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</si>
  <si>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</si>
  <si>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</si>
  <si>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</si>
  <si>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</si>
  <si>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</si>
  <si>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</si>
  <si>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</si>
  <si>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</si>
  <si>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</si>
  <si>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</si>
  <si>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</si>
  <si>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</si>
  <si>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</si>
  <si>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</si>
  <si>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</si>
  <si>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</si>
  <si>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</si>
  <si>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</si>
  <si>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</si>
  <si>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</si>
  <si>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</si>
  <si>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</si>
  <si>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</si>
  <si>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</si>
  <si>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</si>
  <si>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</si>
  <si>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</si>
  <si>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</si>
  <si>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</si>
  <si>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</si>
  <si>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</si>
  <si>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</si>
  <si>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</si>
  <si>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</si>
  <si>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</si>
  <si>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</si>
  <si>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</si>
  <si>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</si>
  <si>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</si>
  <si>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</si>
  <si>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</si>
  <si>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</si>
  <si>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</si>
  <si>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</si>
  <si>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</si>
  <si>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</si>
  <si>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</si>
  <si>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</si>
  <si>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</si>
  <si>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</si>
  <si>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</si>
  <si>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</si>
  <si>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</si>
  <si>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</si>
  <si>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</si>
  <si>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</si>
  <si>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</si>
  <si>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</si>
  <si>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</si>
  <si>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</si>
  <si>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</si>
  <si>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</si>
  <si>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</si>
  <si>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</si>
  <si>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</si>
  <si>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</si>
  <si>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</si>
  <si>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</si>
  <si>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</si>
  <si>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</si>
  <si>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</si>
  <si>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</si>
  <si>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</si>
  <si>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</si>
  <si>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</si>
  <si>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</si>
  <si>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</si>
  <si>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</si>
  <si>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</si>
  <si>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</si>
  <si>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</si>
  <si>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</si>
  <si>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</si>
  <si>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</si>
  <si>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</si>
  <si>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</si>
  <si>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</si>
  <si>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</si>
  <si>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</si>
  <si>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</si>
  <si>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</si>
  <si>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</si>
  <si>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</si>
  <si>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</si>
  <si>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</si>
  <si>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</si>
  <si>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</si>
  <si>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</si>
  <si>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</si>
  <si>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</si>
  <si>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</si>
  <si>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</si>
  <si>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</si>
  <si>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</si>
  <si>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</si>
  <si>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</si>
  <si>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</si>
  <si>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</si>
  <si>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</si>
  <si>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</si>
  <si>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</si>
  <si>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</si>
  <si>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</si>
  <si>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</si>
  <si>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</si>
  <si>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</si>
  <si>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</si>
  <si>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</si>
  <si>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</si>
  <si>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</si>
  <si>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</si>
  <si>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</si>
  <si>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</si>
  <si>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</si>
  <si>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</si>
  <si>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</si>
  <si>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</si>
  <si>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</si>
  <si>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</si>
  <si>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</si>
  <si>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</si>
  <si>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</si>
  <si>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</si>
  <si>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</si>
  <si>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</si>
  <si>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</si>
  <si>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</si>
  <si>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</si>
  <si>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</si>
  <si>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</si>
  <si>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</si>
  <si>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</si>
  <si>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</si>
  <si>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</si>
  <si>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</si>
  <si>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</si>
  <si>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</si>
  <si>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</si>
  <si>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</si>
  <si>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</si>
  <si>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</si>
  <si>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</si>
  <si>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</si>
  <si>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</si>
  <si>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</si>
  <si>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</si>
  <si>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</si>
  <si>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</si>
  <si>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</si>
  <si>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</si>
  <si>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</si>
  <si>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</si>
  <si>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</si>
  <si>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</si>
  <si>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</si>
  <si>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</si>
  <si>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</si>
  <si>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</si>
  <si>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</si>
  <si>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</si>
  <si>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</si>
  <si>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</si>
  <si>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</si>
  <si>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</si>
  <si>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</si>
  <si>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</si>
  <si>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</si>
  <si>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</si>
  <si>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</si>
  <si>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</si>
  <si>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</si>
  <si>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</si>
  <si>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</si>
  <si>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</si>
  <si>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</si>
  <si>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</si>
  <si>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</si>
  <si>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</si>
  <si>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</si>
  <si>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</si>
  <si>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</si>
  <si>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</si>
  <si>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</si>
  <si>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</si>
  <si>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</si>
  <si>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</si>
  <si>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</si>
  <si>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</si>
  <si>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</si>
  <si>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</si>
  <si>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</si>
  <si>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</si>
  <si>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</si>
  <si>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</si>
  <si>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</si>
  <si>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</si>
  <si>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</si>
  <si>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</si>
  <si>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</si>
  <si>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</si>
  <si>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</si>
  <si>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</si>
  <si>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</si>
  <si>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</si>
  <si>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</si>
  <si>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</si>
  <si>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</si>
  <si>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</si>
  <si>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</si>
  <si>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</si>
  <si>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</si>
  <si>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</si>
  <si>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</si>
  <si>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</si>
  <si>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</si>
  <si>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</si>
  <si>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</si>
  <si>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</si>
  <si>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</si>
  <si>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</si>
  <si>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</si>
  <si>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</si>
  <si>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</si>
  <si>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</si>
  <si>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</si>
  <si>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</si>
  <si>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</si>
  <si>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</si>
  <si>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</si>
  <si>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</si>
  <si>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</si>
  <si>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</si>
  <si>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</si>
  <si>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</si>
  <si>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</si>
  <si>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</si>
  <si>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</si>
  <si>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</si>
  <si>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</si>
  <si>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</si>
  <si>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</si>
  <si>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</si>
  <si>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</si>
  <si>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</si>
  <si>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</si>
  <si>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</si>
  <si>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</si>
  <si>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</si>
  <si>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</si>
  <si>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</si>
  <si>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</si>
  <si>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</si>
  <si>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</si>
  <si>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</si>
  <si>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</si>
  <si>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</si>
  <si>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</si>
  <si>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</si>
  <si>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</si>
  <si>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</si>
  <si>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</si>
  <si>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</si>
  <si>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</si>
  <si>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</si>
  <si>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</si>
  <si>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</si>
  <si>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</si>
  <si>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</si>
  <si>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</si>
  <si>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</si>
  <si>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</si>
  <si>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</si>
  <si>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</si>
  <si>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</si>
  <si>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</si>
  <si>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</si>
  <si>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</si>
  <si>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</si>
  <si>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</si>
  <si>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</si>
  <si>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</si>
  <si>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</si>
  <si>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</si>
  <si>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</si>
  <si>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</si>
  <si>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</si>
  <si>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</si>
  <si>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</si>
  <si>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</si>
  <si>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</si>
  <si>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</si>
  <si>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</si>
  <si>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</si>
  <si>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</si>
  <si>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</si>
  <si>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</si>
  <si>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</si>
  <si>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</si>
  <si>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</si>
  <si>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</si>
  <si>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</si>
  <si>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</si>
  <si>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</si>
  <si>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</si>
  <si>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</si>
  <si>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</si>
  <si>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</si>
  <si>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</si>
  <si>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</si>
  <si>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</si>
  <si>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</si>
  <si>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</si>
  <si>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</si>
  <si>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</si>
  <si>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</si>
  <si>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</si>
  <si>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</si>
  <si>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</si>
  <si>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</si>
  <si>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</si>
  <si>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</si>
  <si>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</si>
  <si>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</si>
  <si>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</si>
  <si>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</si>
  <si>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</si>
  <si>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</si>
  <si>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</si>
  <si>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</si>
  <si>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</si>
  <si>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</si>
  <si>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</si>
  <si>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</si>
  <si>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</si>
  <si>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</si>
  <si>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</si>
  <si>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</si>
  <si>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</si>
  <si>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</si>
  <si>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</si>
  <si>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</si>
  <si>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</si>
  <si>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</si>
  <si>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</si>
  <si>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</si>
  <si>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</si>
  <si>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</si>
  <si>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</si>
  <si>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</si>
  <si>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</si>
  <si>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</si>
  <si>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</si>
  <si>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</si>
  <si>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</si>
  <si>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</si>
  <si>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</si>
  <si>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</si>
  <si>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</si>
  <si>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</si>
  <si>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</si>
  <si>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</si>
  <si>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</si>
  <si>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</si>
  <si>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</si>
  <si>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</si>
  <si>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</si>
  <si>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</si>
  <si>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</si>
  <si>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</si>
  <si>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</si>
  <si>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</si>
  <si>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</si>
  <si>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</si>
  <si>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</si>
  <si>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</si>
  <si>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</si>
  <si>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</si>
  <si>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</si>
  <si>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</si>
  <si>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</si>
  <si>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</si>
  <si>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</si>
  <si>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</si>
  <si>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</si>
  <si>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</si>
  <si>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</si>
  <si>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</si>
  <si>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</si>
  <si>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</si>
  <si>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</si>
  <si>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</si>
  <si>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</si>
  <si>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</si>
  <si>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</si>
  <si>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</si>
  <si>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</si>
  <si>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</si>
  <si>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</si>
  <si>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</si>
  <si>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</si>
  <si>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</si>
  <si>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</si>
  <si>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</si>
  <si>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</si>
  <si>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</si>
  <si>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</si>
  <si>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</si>
  <si>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</si>
  <si>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</si>
  <si>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</si>
  <si>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</si>
  <si>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</si>
  <si>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</si>
  <si>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</si>
  <si>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</si>
  <si>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</si>
  <si>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</si>
  <si>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</si>
  <si>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</si>
  <si>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</si>
  <si>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</si>
  <si>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</si>
  <si>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</si>
  <si>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</si>
  <si>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</si>
  <si>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</si>
  <si>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</si>
  <si>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</si>
  <si>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</si>
  <si>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</si>
  <si>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</si>
  <si>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</si>
  <si>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</si>
  <si>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</si>
  <si>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</si>
  <si>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</si>
  <si>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</si>
  <si>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</si>
  <si>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</si>
  <si>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</si>
  <si>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</si>
  <si>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</si>
  <si>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</si>
  <si>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</si>
  <si>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</si>
  <si>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</si>
  <si>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</si>
  <si>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</si>
  <si>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</si>
  <si>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</si>
  <si>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</si>
  <si>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</si>
  <si>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</si>
  <si>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</si>
  <si>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</si>
  <si>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</si>
  <si>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</si>
  <si>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</si>
  <si>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</si>
  <si>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</si>
  <si>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</si>
  <si>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</si>
  <si>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</si>
  <si>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</si>
  <si>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</si>
  <si>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</si>
  <si>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</si>
  <si>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</si>
  <si>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</si>
  <si>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</si>
  <si>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</si>
  <si>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</si>
  <si>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</si>
  <si>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</si>
  <si>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</si>
  <si>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</si>
  <si>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</si>
  <si>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</si>
  <si>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</si>
  <si>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</si>
  <si>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</si>
  <si>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</si>
  <si>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</si>
  <si>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</si>
  <si>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</si>
  <si>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</si>
  <si>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</si>
  <si>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</si>
  <si>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</si>
  <si>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</si>
  <si>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</si>
  <si>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</si>
  <si>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</si>
  <si>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</si>
  <si>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</si>
  <si>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</si>
  <si>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</si>
  <si>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</si>
  <si>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</si>
  <si>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</si>
  <si>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</si>
  <si>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</si>
  <si>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</si>
  <si>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</si>
  <si>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</si>
  <si>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</si>
  <si>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</si>
  <si>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</si>
  <si>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</si>
  <si>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</si>
  <si>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</si>
  <si>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</si>
  <si>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</si>
  <si>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</si>
  <si>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</si>
  <si>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</si>
  <si>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</si>
  <si>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</si>
  <si>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</si>
  <si>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</si>
  <si>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</si>
  <si>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</si>
  <si>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</si>
  <si>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</si>
  <si>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</si>
  <si>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</si>
  <si>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</si>
  <si>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</si>
  <si>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</si>
  <si>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</si>
  <si>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</si>
  <si>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</si>
  <si>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</si>
  <si>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</si>
  <si>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</si>
  <si>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</si>
  <si>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</si>
  <si>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</si>
  <si>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</si>
  <si>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</si>
  <si>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</si>
  <si>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</si>
  <si>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</si>
  <si>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</si>
  <si>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</si>
  <si>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</si>
  <si>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</si>
  <si>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</si>
  <si>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</si>
  <si>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</si>
  <si>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</si>
  <si>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</si>
  <si>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</si>
  <si>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</si>
  <si>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</si>
  <si>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</si>
  <si>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</si>
  <si>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</si>
  <si>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</si>
  <si>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</si>
  <si>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</si>
  <si>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</si>
  <si>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</si>
  <si>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</si>
  <si>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</si>
  <si>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</si>
  <si>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</si>
  <si>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</si>
  <si>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</si>
  <si>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</si>
  <si>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</si>
  <si>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</si>
  <si>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</si>
  <si>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</si>
  <si>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</si>
  <si>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</si>
  <si>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</si>
  <si>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</si>
  <si>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</si>
  <si>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</si>
  <si>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</si>
  <si>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</si>
  <si>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</si>
  <si>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</si>
  <si>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</si>
  <si>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</si>
  <si>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</si>
  <si>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</si>
  <si>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</si>
  <si>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</si>
  <si>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</si>
  <si>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</si>
  <si>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</si>
  <si>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</si>
  <si>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</si>
  <si>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</si>
  <si>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</si>
  <si>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</si>
  <si>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</si>
  <si>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</si>
  <si>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</si>
  <si>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</si>
  <si>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</si>
  <si>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</si>
  <si>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</si>
  <si>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</si>
  <si>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</si>
  <si>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</si>
  <si>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</si>
  <si>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</si>
  <si>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</si>
  <si>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</si>
  <si>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</si>
  <si>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</si>
  <si>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</si>
  <si>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</si>
  <si>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</si>
  <si>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</si>
  <si>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</si>
  <si>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</si>
  <si>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</si>
  <si>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</si>
  <si>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</si>
  <si>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</si>
  <si>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</si>
  <si>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</si>
  <si>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</si>
  <si>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</si>
  <si>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</si>
  <si>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</si>
  <si>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</si>
  <si>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</si>
  <si>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</si>
  <si>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</si>
  <si>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</si>
  <si>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</si>
  <si>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</si>
  <si>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</si>
  <si>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</si>
  <si>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</si>
  <si>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</si>
  <si>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</si>
  <si>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</si>
  <si>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</si>
  <si>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</si>
  <si>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</si>
  <si>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</si>
  <si>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</si>
  <si>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</si>
  <si>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</si>
  <si>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</si>
  <si>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</si>
  <si>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</si>
  <si>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</si>
  <si>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</si>
  <si>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</si>
  <si>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</si>
  <si>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</si>
  <si>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</si>
  <si>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</si>
  <si>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</si>
  <si>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</si>
  <si>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</si>
  <si>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</si>
  <si>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</si>
  <si>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</si>
  <si>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</si>
  <si>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</si>
  <si>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</si>
  <si>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</si>
  <si>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</si>
  <si>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</si>
  <si>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</si>
  <si>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</si>
  <si>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</si>
  <si>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</si>
  <si>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</si>
  <si>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</si>
  <si>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</si>
  <si>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</si>
  <si>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</si>
  <si>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</si>
  <si>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</si>
  <si>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</si>
  <si>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</si>
  <si>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</si>
  <si>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</si>
  <si>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</si>
  <si>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</si>
  <si>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</si>
  <si>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</si>
  <si>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</si>
  <si>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</si>
  <si>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</si>
  <si>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</si>
  <si>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</si>
  <si>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</si>
  <si>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</si>
  <si>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</si>
  <si>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</si>
  <si>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</si>
  <si>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</si>
  <si>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</si>
  <si>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</si>
  <si>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</si>
  <si>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</si>
  <si>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</si>
  <si>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</si>
  <si>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</si>
  <si>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</si>
  <si>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</si>
  <si>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</si>
  <si>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</si>
  <si>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</si>
  <si>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</si>
  <si>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</si>
  <si>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</si>
  <si>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</si>
  <si>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</si>
  <si>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</si>
  <si>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</si>
  <si>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</si>
  <si>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</si>
  <si>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</si>
  <si>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</si>
  <si>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</si>
  <si>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</si>
  <si>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</si>
  <si>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</si>
  <si>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</si>
  <si>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</si>
  <si>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</si>
  <si>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</si>
  <si>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</si>
  <si>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</si>
  <si>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</si>
  <si>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</si>
  <si>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</si>
  <si>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</si>
  <si>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</si>
  <si>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</si>
  <si>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</si>
  <si>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</si>
  <si>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</si>
  <si>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</si>
  <si>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</si>
  <si>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</si>
  <si>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</si>
  <si>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</si>
  <si>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</si>
  <si>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</si>
  <si>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</si>
  <si>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</si>
  <si>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</si>
  <si>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</si>
  <si>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</si>
  <si>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</si>
  <si>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</si>
  <si>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</si>
  <si>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</si>
  <si>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</si>
  <si>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</si>
  <si>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</si>
  <si>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</si>
  <si>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</si>
  <si>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</si>
  <si>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</si>
  <si>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</si>
  <si>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</si>
  <si>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</si>
  <si>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</si>
  <si>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</si>
  <si>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</si>
  <si>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</si>
  <si>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</si>
  <si>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</si>
  <si>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</si>
  <si>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</si>
  <si>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</si>
  <si>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</si>
  <si>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</si>
  <si>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</si>
  <si>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</si>
  <si>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</si>
  <si>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</si>
  <si>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</si>
  <si>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</si>
  <si>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</si>
  <si>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</si>
  <si>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</si>
  <si>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</si>
  <si>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</si>
  <si>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</si>
  <si>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</si>
  <si>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</si>
  <si>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</si>
  <si>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</si>
  <si>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</si>
  <si>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</si>
  <si>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</si>
  <si>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</si>
  <si>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</si>
  <si>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</si>
  <si>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</si>
  <si>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</si>
  <si>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</si>
  <si>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</si>
  <si>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</si>
  <si>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</si>
  <si>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</si>
  <si>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</si>
  <si>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</si>
  <si>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</si>
  <si>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</si>
  <si>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</si>
  <si>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</si>
  <si>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</si>
  <si>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</si>
  <si>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</si>
  <si>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</si>
  <si>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</si>
  <si>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</si>
  <si>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</si>
  <si>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</si>
  <si>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</si>
  <si>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</si>
  <si>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</si>
  <si>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</si>
  <si>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</si>
  <si>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</si>
  <si>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</si>
  <si>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</si>
  <si>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</si>
  <si>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</si>
  <si>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</si>
  <si>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</si>
  <si>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</si>
  <si>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</si>
  <si>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</si>
  <si>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</si>
  <si>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</si>
  <si>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</si>
  <si>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</si>
  <si>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</si>
  <si>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</si>
  <si>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</si>
  <si>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</si>
  <si>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</si>
  <si>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</si>
  <si>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</si>
  <si>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</si>
  <si>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</si>
  <si>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</si>
  <si>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</si>
  <si>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</si>
  <si>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</si>
  <si>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</si>
  <si>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</si>
  <si>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</si>
  <si>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</si>
  <si>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</si>
  <si>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</si>
  <si>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</si>
  <si>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</si>
  <si>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</si>
  <si>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</si>
  <si>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</si>
  <si>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</si>
  <si>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</si>
  <si>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</si>
  <si>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</si>
  <si>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</si>
  <si>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</si>
  <si>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</si>
  <si>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</si>
  <si>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</si>
  <si>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</si>
  <si>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</si>
  <si>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</si>
  <si>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</si>
  <si>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</si>
  <si>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</si>
  <si>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</si>
  <si>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</si>
  <si>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</si>
  <si>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</si>
  <si>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</si>
  <si>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</si>
  <si>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</si>
  <si>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</si>
  <si>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</si>
  <si>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</si>
  <si>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</si>
  <si>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</si>
  <si>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</si>
  <si>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</si>
  <si>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</si>
  <si>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</si>
  <si>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</si>
  <si>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</si>
  <si>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</si>
  <si>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</si>
  <si>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</si>
  <si>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</si>
  <si>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</si>
  <si>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</si>
  <si>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</si>
  <si>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</si>
  <si>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</si>
  <si>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</si>
  <si>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</si>
  <si>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</si>
  <si>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</si>
  <si>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</si>
  <si>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</si>
  <si>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</si>
  <si>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</si>
  <si>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</si>
  <si>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</si>
  <si>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</si>
  <si>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</si>
  <si>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</si>
  <si>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</si>
  <si>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</si>
  <si>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</si>
  <si>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</si>
  <si>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</si>
  <si>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</si>
  <si>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</si>
  <si>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</si>
  <si>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</si>
  <si>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</si>
  <si>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</si>
  <si>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</si>
  <si>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</si>
  <si>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</si>
  <si>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</si>
  <si>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</si>
  <si>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</si>
  <si>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</si>
  <si>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</si>
  <si>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</si>
  <si>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</si>
  <si>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</si>
  <si>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</si>
  <si>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</si>
  <si>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</si>
  <si>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</si>
  <si>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</si>
  <si>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</si>
  <si>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</si>
  <si>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</si>
  <si>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</si>
  <si>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</si>
  <si>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</si>
  <si>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</si>
  <si>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</si>
  <si>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</si>
  <si>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</si>
  <si>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</si>
  <si>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</si>
  <si>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</si>
  <si>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</si>
  <si>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</si>
  <si>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</si>
  <si>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</si>
  <si>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</si>
  <si>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</si>
  <si>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</si>
  <si>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</si>
  <si>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</si>
  <si>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</si>
  <si>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</si>
  <si>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</si>
  <si>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</si>
  <si>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</si>
  <si>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</si>
  <si>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</si>
  <si>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</si>
  <si>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</si>
  <si>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</si>
  <si>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</si>
  <si>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</si>
  <si>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</si>
  <si>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</si>
  <si>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</si>
  <si>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</si>
  <si>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</si>
  <si>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</si>
  <si>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</si>
  <si>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</si>
  <si>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</si>
  <si>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</si>
  <si>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</si>
  <si>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</si>
  <si>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</si>
  <si>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</si>
  <si>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</si>
  <si>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</si>
  <si>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</si>
  <si>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</si>
  <si>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</si>
  <si>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</si>
  <si>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</si>
  <si>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</si>
  <si>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</si>
  <si>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</si>
  <si>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</si>
  <si>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</si>
  <si>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</si>
  <si>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</si>
  <si>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</si>
  <si>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</si>
  <si>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</si>
  <si>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</si>
  <si>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</si>
  <si>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</si>
  <si>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</si>
  <si>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</si>
  <si>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</si>
  <si>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</si>
  <si>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</si>
  <si>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</si>
  <si>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</si>
  <si>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</si>
  <si>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</si>
  <si>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</si>
  <si>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</si>
  <si>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</si>
  <si>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</si>
  <si>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</si>
  <si>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</si>
  <si>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</si>
  <si>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</si>
  <si>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</si>
  <si>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</si>
  <si>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</si>
  <si>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</si>
  <si>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</si>
  <si>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</si>
  <si>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</si>
  <si>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</si>
  <si>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</si>
  <si>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</si>
  <si>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</si>
  <si>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</si>
  <si>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</si>
  <si>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</si>
  <si>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</si>
  <si>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</si>
  <si>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</si>
  <si>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</si>
  <si>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</si>
  <si>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</si>
  <si>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</si>
  <si>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</si>
  <si>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</si>
  <si>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</si>
  <si>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</si>
  <si>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</si>
  <si>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</si>
  <si>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</si>
  <si>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</si>
  <si>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</si>
  <si>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</si>
  <si>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</si>
  <si>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</si>
  <si>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</si>
  <si>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</si>
  <si>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</si>
  <si>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</si>
  <si>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</si>
  <si>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</si>
  <si>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</si>
  <si>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</si>
  <si>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</si>
  <si>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</si>
  <si>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</si>
  <si>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</si>
  <si>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</si>
  <si>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</si>
  <si>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</si>
  <si>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</si>
  <si>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</si>
  <si>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</si>
  <si>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</si>
  <si>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</si>
  <si>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</si>
  <si>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</si>
  <si>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</si>
  <si>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</si>
  <si>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</si>
  <si>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</si>
  <si>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</si>
  <si>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</si>
  <si>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</si>
  <si>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</si>
  <si>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</si>
  <si>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</si>
  <si>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</si>
  <si>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</si>
  <si>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</si>
  <si>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</si>
  <si>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</si>
  <si>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</si>
  <si>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</si>
  <si>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</si>
  <si>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</si>
  <si>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</si>
  <si>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</si>
  <si>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</si>
  <si>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</si>
  <si>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</si>
  <si>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</si>
  <si>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</si>
  <si>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</si>
  <si>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</si>
  <si>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</si>
  <si>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</si>
  <si>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</si>
  <si>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</si>
  <si>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</si>
  <si>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</si>
  <si>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</si>
  <si>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</si>
  <si>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</si>
  <si>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</si>
  <si>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</si>
  <si>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</si>
  <si>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</si>
  <si>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</si>
  <si>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</si>
  <si>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</si>
  <si>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</si>
  <si>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</si>
  <si>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</si>
  <si>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</si>
  <si>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</si>
  <si>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</si>
  <si>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</si>
  <si>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</si>
  <si>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</si>
  <si>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</si>
  <si>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</si>
  <si>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</si>
  <si>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</si>
  <si>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</si>
  <si>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</si>
  <si>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</si>
  <si>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</si>
  <si>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</si>
  <si>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</si>
  <si>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</si>
  <si>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</si>
  <si>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</si>
  <si>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</si>
  <si>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</si>
  <si>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</si>
  <si>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</si>
  <si>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</si>
  <si>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</si>
  <si>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</si>
  <si>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</si>
  <si>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</si>
  <si>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</si>
  <si>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</si>
  <si>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</si>
  <si>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</si>
  <si>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</si>
  <si>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</si>
  <si>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</si>
  <si>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</si>
  <si>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</si>
  <si>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</si>
  <si>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</si>
  <si>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</si>
  <si>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</si>
  <si>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</si>
  <si>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</si>
  <si>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</si>
  <si>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</si>
  <si>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</si>
  <si>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</si>
  <si>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</si>
  <si>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</si>
  <si>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</si>
  <si>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</si>
  <si>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</si>
  <si>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</si>
  <si>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</si>
  <si>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</si>
  <si>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</si>
  <si>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</si>
  <si>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</si>
  <si>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</si>
  <si>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</si>
  <si>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</si>
  <si>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</si>
  <si>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</si>
  <si>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</si>
  <si>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</si>
  <si>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</si>
  <si>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</si>
  <si>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</si>
  <si>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</si>
  <si>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</si>
  <si>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</si>
  <si>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</si>
  <si>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</si>
  <si>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</si>
  <si>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</si>
  <si>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</si>
  <si>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</si>
  <si>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</si>
  <si>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</si>
  <si>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</si>
  <si>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</si>
  <si>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</si>
  <si>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</si>
  <si>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</si>
  <si>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</si>
  <si>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</si>
  <si>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</si>
  <si>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</si>
  <si>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</si>
  <si>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</si>
  <si>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</si>
  <si>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</si>
  <si>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</si>
  <si>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</si>
  <si>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</si>
  <si>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</si>
  <si>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</si>
  <si>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</si>
  <si>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</si>
  <si>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</si>
  <si>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</si>
  <si>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</si>
  <si>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</si>
  <si>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</si>
  <si>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</si>
  <si>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</si>
  <si>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</si>
  <si>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</si>
  <si>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</si>
  <si>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</si>
  <si>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</si>
  <si>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</si>
  <si>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</si>
  <si>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</si>
  <si>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</si>
  <si>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</si>
  <si>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</si>
  <si>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</si>
  <si>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</si>
  <si>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</si>
  <si>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</si>
  <si>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</si>
  <si>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</si>
  <si>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</si>
  <si>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</si>
  <si>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</si>
  <si>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</si>
  <si>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</si>
  <si>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</si>
  <si>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</si>
  <si>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</si>
  <si>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</si>
  <si>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</si>
  <si>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</si>
  <si>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</si>
  <si>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</si>
  <si>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</si>
  <si>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</si>
  <si>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</si>
  <si>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</si>
  <si>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</si>
  <si>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</si>
  <si>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</si>
  <si>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</si>
  <si>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</si>
  <si>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</si>
  <si>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</si>
  <si>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</si>
  <si>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</si>
  <si>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</si>
  <si>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</si>
  <si>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</si>
  <si>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</si>
  <si>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</si>
  <si>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</si>
  <si>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</si>
  <si>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</si>
  <si>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</si>
  <si>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</si>
  <si>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</si>
  <si>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</si>
  <si>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</si>
  <si>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</si>
  <si>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</si>
  <si>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</si>
  <si>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</si>
  <si>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</si>
  <si>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</si>
  <si>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</si>
  <si>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</si>
  <si>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</si>
  <si>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</si>
  <si>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</si>
  <si>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</si>
  <si>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</si>
  <si>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</si>
  <si>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</si>
  <si>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</si>
  <si>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</si>
  <si>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</si>
  <si>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</si>
  <si>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</si>
  <si>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</si>
  <si>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</si>
  <si>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</si>
  <si>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</si>
  <si>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</si>
  <si>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</si>
  <si>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</si>
  <si>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</si>
  <si>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</si>
  <si>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</si>
  <si>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</si>
  <si>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</si>
  <si>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</si>
  <si>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</si>
  <si>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</si>
  <si>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</si>
  <si>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</si>
  <si>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</si>
  <si>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</si>
  <si>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</si>
  <si>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</si>
  <si>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</si>
  <si>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</si>
  <si>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</si>
  <si>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</si>
  <si>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</si>
  <si>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</si>
  <si>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</si>
  <si>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</si>
  <si>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</si>
  <si>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</si>
  <si>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</si>
  <si>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</si>
  <si>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</si>
  <si>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</si>
  <si>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</si>
  <si>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</si>
  <si>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</si>
  <si>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</si>
  <si>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</si>
  <si>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</si>
  <si>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</si>
  <si>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</si>
  <si>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</si>
  <si>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</si>
  <si>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</si>
  <si>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</si>
  <si>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</si>
  <si>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</si>
  <si>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</si>
  <si>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</si>
  <si>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</si>
  <si>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</si>
  <si>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</si>
  <si>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</si>
  <si>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</si>
  <si>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</si>
  <si>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</si>
  <si>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</si>
  <si>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</si>
  <si>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</si>
  <si>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</si>
  <si>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</si>
  <si>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</si>
  <si>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</si>
  <si>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</si>
  <si>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</si>
  <si>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</si>
  <si>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</si>
  <si>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</si>
  <si>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</si>
  <si>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</si>
  <si>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</si>
  <si>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</si>
  <si>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</si>
  <si>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</si>
  <si>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</si>
  <si>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</si>
  <si>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</si>
  <si>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</si>
  <si>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</si>
  <si>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</si>
  <si>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</si>
  <si>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</si>
  <si>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</si>
  <si>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</si>
  <si>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</si>
  <si>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</si>
  <si>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</si>
  <si>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</si>
  <si>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</si>
  <si>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</si>
  <si>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</si>
  <si>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</si>
  <si>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</si>
  <si>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</si>
  <si>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</si>
  <si>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</si>
  <si>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</si>
  <si>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</si>
  <si>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</si>
  <si>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</si>
  <si>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</si>
  <si>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</si>
  <si>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</si>
  <si>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</si>
  <si>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</si>
  <si>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</si>
  <si>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</si>
  <si>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</si>
  <si>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</si>
  <si>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</si>
  <si>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</si>
  <si>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</si>
  <si>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</si>
  <si>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</si>
  <si>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</si>
  <si>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</si>
  <si>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</si>
  <si>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</si>
  <si>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</si>
  <si>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</si>
  <si>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</si>
  <si>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</si>
  <si>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</si>
  <si>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</si>
  <si>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</si>
  <si>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</si>
  <si>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</si>
  <si>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</si>
  <si>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</si>
  <si>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</si>
  <si>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</si>
  <si>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</si>
  <si>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</si>
  <si>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</si>
  <si>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</si>
  <si>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</si>
  <si>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</si>
  <si>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</si>
  <si>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</si>
  <si>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</si>
  <si>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</si>
  <si>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</si>
  <si>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</si>
  <si>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</si>
  <si>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</si>
  <si>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</si>
  <si>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</si>
  <si>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</si>
  <si>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</si>
  <si>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</si>
  <si>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</si>
  <si>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</si>
  <si>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</si>
  <si>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</si>
  <si>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</si>
  <si>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</si>
  <si>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</si>
  <si>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</si>
  <si>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</si>
  <si>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</si>
  <si>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</si>
  <si>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</si>
  <si>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</si>
  <si>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</si>
  <si>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</si>
  <si>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</si>
  <si>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</si>
  <si>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</si>
  <si>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</si>
  <si>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</si>
  <si>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</si>
  <si>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</si>
  <si>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</si>
  <si>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</si>
  <si>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</si>
  <si>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</si>
  <si>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</si>
  <si>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</si>
  <si>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</si>
  <si>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</si>
  <si>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</si>
  <si>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</si>
  <si>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</si>
  <si>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</si>
  <si>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</si>
  <si>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</si>
  <si>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</si>
  <si>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</si>
  <si>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</si>
  <si>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</si>
  <si>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</si>
  <si>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</si>
  <si>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</si>
  <si>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</si>
  <si>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</si>
  <si>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</si>
  <si>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</si>
  <si>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</si>
  <si>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</si>
  <si>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</si>
  <si>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</si>
  <si>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</si>
  <si>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</si>
  <si>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</si>
  <si>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</si>
  <si>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</si>
  <si>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</si>
  <si>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</si>
  <si>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</si>
  <si>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</si>
  <si>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</si>
  <si>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</si>
  <si>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</si>
  <si>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</si>
  <si>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</si>
  <si>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</si>
  <si>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</si>
  <si>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</si>
  <si>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</si>
  <si>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</si>
  <si>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</si>
  <si>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</si>
  <si>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</si>
  <si>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</si>
  <si>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</si>
  <si>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</si>
  <si>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</si>
  <si>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</si>
  <si>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</si>
  <si>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</si>
  <si>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</si>
  <si>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</si>
  <si>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</si>
  <si>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</si>
  <si>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</si>
  <si>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</si>
  <si>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</si>
  <si>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</si>
  <si>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</si>
  <si>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</si>
  <si>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</si>
  <si>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</si>
  <si>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</si>
  <si>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</si>
  <si>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</si>
  <si>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</si>
  <si>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</si>
  <si>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</si>
  <si>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</si>
  <si>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</si>
  <si>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</si>
  <si>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</si>
  <si>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</si>
  <si>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</si>
  <si>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</si>
  <si>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</si>
  <si>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</si>
  <si>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</si>
  <si>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</si>
  <si>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</si>
  <si>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</si>
  <si>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</si>
  <si>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</si>
  <si>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</si>
  <si>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</si>
  <si>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</si>
  <si>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</si>
  <si>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</si>
  <si>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</si>
  <si>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</si>
  <si>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</si>
  <si>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</si>
  <si>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</si>
  <si>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</si>
  <si>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</si>
  <si>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</si>
  <si>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</si>
  <si>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</si>
  <si>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</si>
  <si>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</si>
  <si>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</si>
  <si>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</si>
  <si>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</si>
  <si>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</si>
  <si>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</si>
  <si>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</si>
  <si>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</si>
  <si>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</si>
  <si>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</si>
  <si>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</si>
  <si>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</si>
  <si>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</si>
  <si>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</si>
  <si>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</si>
  <si>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</si>
  <si>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</si>
  <si>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</si>
  <si>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</si>
  <si>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</si>
  <si>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</si>
  <si>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</si>
  <si>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</si>
  <si>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</si>
  <si>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</si>
  <si>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</si>
  <si>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</si>
  <si>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</si>
  <si>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</si>
  <si>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</si>
  <si>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</si>
  <si>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</si>
  <si>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</si>
  <si>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</si>
  <si>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</si>
  <si>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</si>
  <si>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</si>
  <si>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</si>
  <si>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</si>
  <si>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</si>
  <si>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</si>
  <si>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</si>
  <si>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</si>
  <si>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</si>
  <si>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</si>
  <si>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</si>
  <si>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</si>
  <si>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</si>
  <si>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</si>
  <si>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</si>
  <si>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</si>
  <si>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</si>
  <si>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</si>
  <si>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</si>
  <si>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</si>
  <si>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</si>
  <si>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</si>
  <si>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</si>
  <si>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</si>
  <si>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</si>
  <si>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</si>
  <si>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</si>
  <si>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</si>
  <si>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</si>
  <si>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</si>
  <si>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</si>
  <si>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</si>
  <si>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</si>
  <si>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</si>
  <si>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</si>
  <si>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</si>
  <si>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</si>
  <si>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</si>
  <si>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</si>
  <si>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</si>
  <si>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</si>
  <si>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</si>
  <si>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</si>
  <si>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</si>
  <si>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</si>
  <si>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</si>
  <si>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</si>
  <si>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</si>
  <si>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</si>
  <si>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</si>
  <si>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</si>
  <si>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</si>
  <si>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</si>
  <si>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</si>
  <si>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</si>
  <si>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</si>
  <si>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</si>
  <si>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</si>
  <si>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</si>
  <si>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</si>
  <si>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</si>
  <si>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</si>
  <si>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</si>
  <si>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</si>
  <si>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</si>
  <si>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</si>
  <si>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</si>
  <si>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</si>
  <si>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</si>
  <si>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</si>
  <si>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</si>
  <si>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</si>
  <si>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</si>
  <si>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</si>
  <si>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</si>
  <si>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</si>
  <si>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</si>
  <si>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</si>
  <si>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</si>
  <si>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</si>
  <si>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</si>
  <si>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</si>
  <si>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</si>
  <si>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</si>
  <si>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</si>
  <si>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</si>
  <si>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</si>
  <si>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</si>
  <si>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</si>
  <si>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</si>
  <si>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</si>
  <si>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</si>
  <si>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</si>
  <si>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</si>
  <si>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</si>
  <si>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</si>
  <si>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</si>
  <si>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</si>
  <si>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</si>
  <si>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</si>
  <si>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</si>
  <si>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</si>
  <si>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</si>
  <si>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</si>
  <si>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</si>
  <si>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</si>
  <si>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</si>
  <si>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</si>
  <si>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</si>
  <si>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</si>
  <si>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</si>
  <si>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</si>
  <si>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</si>
  <si>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</si>
  <si>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</si>
  <si>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</si>
  <si>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</si>
  <si>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</si>
  <si>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</si>
  <si>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</si>
  <si>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</si>
  <si>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</si>
  <si>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</si>
  <si>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</si>
  <si>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</si>
  <si>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</si>
  <si>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</si>
  <si>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</si>
  <si>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</si>
  <si>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</si>
  <si>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</si>
  <si>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</si>
  <si>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</si>
  <si>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</si>
  <si>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</si>
  <si>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</si>
  <si>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</si>
  <si>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</si>
  <si>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</si>
  <si>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</si>
  <si>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</si>
  <si>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</si>
  <si>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</si>
  <si>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</si>
  <si>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</si>
  <si>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</si>
  <si>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</si>
  <si>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</si>
  <si>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</si>
  <si>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</si>
  <si>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</si>
  <si>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</si>
  <si>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</si>
  <si>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</si>
  <si>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</si>
  <si>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</si>
  <si>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</si>
  <si>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</si>
  <si>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</si>
  <si>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</si>
  <si>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</si>
  <si>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</si>
  <si>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</si>
  <si>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</si>
  <si>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</si>
  <si>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</si>
  <si>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</si>
  <si>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</si>
  <si>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</si>
  <si>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</si>
  <si>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</si>
  <si>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</si>
  <si>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</si>
  <si>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</si>
  <si>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</si>
  <si>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</si>
  <si>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</si>
  <si>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</si>
  <si>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</si>
  <si>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</si>
  <si>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</si>
  <si>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</si>
  <si>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</si>
  <si>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</si>
  <si>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</si>
  <si>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</si>
  <si>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</si>
  <si>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</si>
  <si>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</si>
  <si>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</si>
  <si>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</si>
  <si>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</si>
  <si>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</si>
  <si>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</si>
  <si>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</si>
  <si>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</si>
  <si>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</si>
  <si>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</si>
  <si>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</si>
  <si>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</si>
  <si>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</si>
  <si>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</si>
  <si>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</si>
  <si>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</si>
  <si>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</si>
  <si>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</si>
  <si>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</si>
  <si>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</si>
  <si>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</si>
  <si>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</si>
  <si>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</si>
  <si>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</si>
  <si>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</si>
  <si>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</si>
  <si>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</si>
  <si>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</si>
  <si>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</si>
  <si>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</si>
  <si>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</si>
  <si>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</si>
  <si>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</si>
  <si>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</si>
  <si>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</si>
  <si>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</si>
  <si>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</si>
  <si>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</si>
  <si>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</si>
  <si>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</si>
  <si>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</si>
  <si>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</si>
  <si>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</si>
  <si>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</si>
  <si>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</si>
  <si>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</si>
  <si>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</si>
  <si>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</si>
  <si>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</si>
  <si>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</si>
  <si>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</si>
  <si>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</si>
  <si>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</si>
  <si>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</si>
  <si>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</si>
  <si>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</si>
  <si>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</si>
  <si>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</si>
  <si>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</si>
  <si>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</si>
  <si>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</si>
  <si>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</si>
  <si>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</si>
  <si>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</si>
  <si>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</si>
  <si>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</si>
  <si>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</si>
  <si>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</si>
  <si>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</si>
  <si>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</si>
  <si>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</si>
  <si>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</si>
  <si>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</si>
  <si>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</si>
  <si>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</si>
  <si>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</si>
  <si>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</si>
  <si>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</si>
  <si>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</si>
  <si>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</si>
  <si>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</si>
  <si>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</si>
  <si>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</si>
  <si>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</si>
  <si>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</si>
  <si>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</si>
  <si>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</si>
  <si>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</si>
  <si>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</si>
  <si>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</si>
  <si>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</si>
  <si>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</si>
  <si>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</si>
  <si>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</si>
  <si>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</si>
  <si>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</si>
  <si>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</si>
  <si>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</si>
  <si>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</si>
  <si>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</si>
  <si>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</si>
  <si>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</si>
  <si>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</si>
  <si>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</si>
  <si>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</si>
  <si>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</si>
  <si>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</si>
  <si>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</si>
  <si>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</si>
  <si>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</si>
  <si>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</si>
  <si>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</si>
  <si>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</si>
  <si>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</si>
  <si>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</si>
  <si>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</si>
  <si>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</si>
  <si>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</si>
  <si>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</si>
  <si>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</si>
  <si>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</si>
  <si>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</si>
  <si>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</si>
  <si>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</si>
  <si>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</si>
  <si>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</si>
  <si>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</si>
  <si>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</si>
  <si>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</si>
  <si>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</si>
  <si>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</si>
  <si>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</si>
  <si>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</si>
  <si>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</si>
  <si>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</si>
  <si>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</si>
  <si>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</si>
  <si>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</si>
  <si>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</si>
  <si>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</si>
  <si>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</si>
  <si>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</si>
  <si>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</si>
  <si>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</si>
  <si>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</si>
  <si>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</si>
  <si>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</si>
  <si>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</si>
  <si>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</si>
  <si>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</si>
  <si>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</si>
  <si>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</si>
  <si>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</si>
  <si>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</si>
  <si>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</si>
  <si>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</si>
  <si>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</si>
  <si>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</si>
  <si>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</si>
  <si>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</si>
  <si>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</si>
  <si>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</si>
  <si>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</si>
  <si>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</si>
  <si>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</si>
  <si>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</si>
  <si>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</si>
  <si>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</si>
  <si>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</si>
  <si>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</si>
  <si>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</si>
  <si>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</si>
  <si>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</si>
  <si>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</si>
  <si>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</si>
  <si>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</si>
  <si>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</si>
  <si>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</si>
  <si>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</si>
  <si>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</si>
  <si>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</si>
  <si>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</si>
  <si>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</si>
  <si>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</si>
  <si>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</si>
  <si>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</si>
  <si>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</si>
  <si>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</si>
  <si>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</si>
  <si>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</si>
  <si>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</si>
  <si>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</si>
  <si>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</si>
  <si>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</si>
  <si>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</si>
  <si>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</si>
  <si>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</si>
  <si>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</si>
  <si>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</si>
  <si>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</si>
  <si>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</si>
  <si>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</si>
  <si>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</si>
  <si>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</si>
  <si>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</si>
  <si>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</si>
  <si>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</si>
  <si>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</si>
  <si>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</si>
  <si>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</si>
  <si>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</si>
  <si>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</si>
  <si>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</si>
  <si>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</si>
  <si>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</si>
  <si>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</si>
  <si>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</si>
  <si>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</si>
  <si>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</si>
  <si>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</si>
  <si>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</si>
  <si>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</si>
  <si>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</si>
  <si>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</si>
  <si>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</si>
  <si>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</si>
  <si>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</si>
  <si>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</si>
  <si>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</si>
  <si>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</si>
  <si>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</si>
  <si>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</si>
  <si>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</si>
  <si>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</si>
  <si>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</si>
  <si>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</si>
  <si>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</si>
  <si>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</si>
  <si>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</si>
  <si>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</si>
  <si>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</si>
  <si>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</si>
  <si>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</si>
  <si>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</si>
  <si>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</si>
  <si>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</si>
  <si>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</si>
  <si>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</si>
  <si>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</si>
  <si>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</si>
  <si>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</si>
  <si>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</si>
  <si>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</si>
  <si>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</si>
  <si>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</si>
  <si>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</si>
  <si>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</si>
  <si>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</si>
  <si>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</si>
  <si>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</si>
  <si>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</si>
  <si>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</si>
  <si>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</si>
  <si>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</si>
  <si>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</si>
  <si>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</si>
  <si>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</si>
  <si>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</si>
  <si>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</si>
  <si>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</si>
  <si>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</si>
  <si>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</si>
  <si>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</si>
  <si>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</si>
  <si>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</si>
  <si>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</si>
  <si>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</si>
  <si>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</si>
  <si>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</si>
  <si>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</si>
  <si>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</si>
  <si>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</si>
  <si>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</si>
  <si>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</si>
  <si>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</si>
  <si>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</si>
  <si>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</si>
  <si>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</si>
  <si>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</si>
  <si>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</si>
  <si>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</si>
  <si>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</si>
  <si>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</si>
  <si>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</si>
  <si>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</si>
  <si>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</si>
  <si>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</si>
  <si>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</si>
  <si>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</si>
  <si>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</si>
  <si>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</si>
  <si>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</si>
  <si>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</si>
  <si>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</si>
  <si>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</si>
  <si>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</si>
  <si>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</si>
  <si>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</si>
  <si>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</si>
  <si>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</si>
  <si>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</si>
  <si>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</si>
  <si>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</si>
  <si>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</si>
  <si>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</si>
  <si>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</si>
  <si>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</si>
  <si>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</si>
  <si>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</si>
  <si>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</si>
  <si>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</si>
  <si>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</si>
  <si>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</si>
  <si>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</si>
  <si>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</si>
  <si>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</si>
  <si>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</si>
  <si>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</si>
  <si>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</si>
  <si>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</si>
  <si>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</si>
  <si>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</si>
  <si>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</si>
  <si>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</si>
  <si>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</si>
  <si>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</si>
  <si>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</si>
  <si>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</si>
  <si>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</si>
  <si>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</si>
  <si>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</si>
  <si>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</si>
  <si>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</si>
  <si>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</si>
  <si>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</si>
  <si>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</si>
  <si>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</si>
  <si>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</si>
  <si>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</si>
  <si>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</si>
  <si>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</si>
  <si>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</si>
  <si>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</si>
  <si>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</si>
  <si>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</si>
  <si>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</si>
  <si>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</si>
  <si>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</si>
  <si>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</si>
  <si>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</si>
  <si>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</si>
  <si>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</si>
  <si>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</si>
  <si>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</si>
  <si>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</si>
  <si>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</si>
  <si>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</si>
  <si>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</si>
  <si>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</si>
  <si>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</si>
  <si>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</si>
  <si>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</si>
  <si>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</si>
  <si>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</si>
  <si>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</si>
  <si>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</si>
  <si>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</si>
  <si>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</si>
  <si>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</si>
  <si>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</si>
  <si>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</si>
  <si>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</si>
  <si>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</si>
  <si>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</si>
  <si>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</si>
  <si>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</si>
  <si>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</si>
  <si>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</si>
  <si>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</si>
  <si>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</si>
  <si>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</si>
  <si>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</si>
  <si>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</si>
  <si>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</si>
  <si>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</si>
  <si>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</si>
  <si>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</si>
  <si>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</si>
  <si>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</si>
  <si>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</si>
  <si>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</si>
  <si>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</si>
  <si>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</si>
  <si>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</si>
  <si>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</si>
  <si>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</si>
  <si>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</si>
  <si>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</si>
  <si>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</si>
  <si>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</si>
  <si>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</si>
  <si>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</si>
  <si>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</si>
  <si>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</si>
  <si>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</si>
  <si>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</si>
  <si>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</si>
  <si>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</si>
  <si>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</si>
  <si>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</si>
  <si>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</si>
  <si>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</si>
  <si>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</si>
  <si>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</si>
  <si>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</si>
  <si>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</si>
  <si>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</si>
  <si>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</si>
  <si>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</si>
  <si>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</si>
  <si>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</si>
  <si>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</si>
  <si>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</si>
  <si>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</si>
  <si>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</si>
  <si>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</si>
  <si>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</si>
  <si>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</si>
  <si>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</si>
  <si>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</si>
  <si>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</si>
  <si>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</si>
  <si>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</si>
  <si>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</si>
  <si>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</si>
  <si>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</si>
  <si>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</si>
  <si>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</si>
  <si>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</si>
  <si>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</si>
  <si>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</si>
  <si>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</si>
  <si>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</si>
  <si>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</si>
  <si>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</si>
  <si>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</si>
  <si>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</si>
  <si>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</si>
  <si>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</si>
  <si>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</si>
  <si>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</si>
  <si>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</si>
  <si>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</si>
  <si>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</si>
  <si>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</si>
  <si>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</si>
  <si>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</si>
  <si>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</si>
  <si>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</si>
  <si>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</si>
  <si>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</si>
  <si>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</si>
  <si>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</si>
  <si>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</si>
  <si>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</si>
  <si>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</si>
  <si>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</si>
  <si>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</si>
  <si>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</si>
  <si>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</si>
  <si>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</si>
  <si>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</si>
  <si>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</si>
  <si>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</si>
  <si>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</si>
  <si>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</si>
  <si>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</si>
  <si>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</si>
  <si>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</si>
  <si>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</si>
  <si>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</si>
  <si>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</si>
  <si>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</si>
  <si>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</si>
  <si>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</si>
  <si>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</si>
  <si>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</si>
  <si>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</si>
  <si>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</si>
  <si>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</si>
  <si>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</si>
  <si>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</si>
  <si>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</si>
  <si>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</si>
  <si>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</si>
  <si>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</si>
  <si>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</si>
  <si>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</si>
  <si>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</si>
  <si>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</si>
  <si>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</si>
  <si>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</si>
  <si>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</si>
  <si>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</si>
  <si>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</si>
  <si>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</si>
  <si>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</si>
  <si>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</si>
  <si>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</si>
  <si>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</si>
  <si>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</si>
  <si>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</si>
  <si>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</si>
  <si>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</si>
  <si>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</si>
  <si>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</si>
  <si>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</si>
  <si>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</si>
  <si>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</si>
  <si>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</si>
  <si>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</si>
  <si>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</si>
  <si>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</si>
  <si>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</si>
  <si>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</si>
  <si>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</si>
  <si>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</si>
  <si>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</si>
  <si>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</si>
  <si>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</si>
  <si>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</si>
  <si>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</si>
  <si>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</si>
  <si>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</si>
  <si>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</si>
  <si>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</si>
  <si>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</si>
  <si>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</si>
  <si>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</si>
  <si>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</si>
  <si>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</si>
  <si>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</si>
  <si>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</si>
  <si>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</si>
  <si>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</si>
  <si>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</si>
  <si>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</si>
  <si>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</si>
  <si>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</si>
  <si>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</si>
  <si>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</si>
  <si>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</si>
  <si>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</si>
  <si>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</si>
  <si>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</si>
  <si>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</si>
  <si>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</si>
  <si>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</si>
  <si>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</si>
  <si>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</si>
  <si>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</si>
  <si>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</si>
  <si>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</si>
  <si>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</si>
  <si>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</si>
  <si>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</si>
  <si>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</si>
  <si>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</si>
  <si>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</si>
  <si>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</si>
  <si>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</si>
  <si>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</si>
  <si>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</si>
  <si>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</si>
  <si>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</si>
  <si>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</si>
  <si>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</si>
  <si>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</si>
  <si>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</si>
  <si>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</si>
  <si>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</si>
  <si>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</si>
  <si>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</si>
  <si>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</si>
  <si>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</si>
  <si>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</si>
  <si>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</si>
  <si>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</si>
  <si>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</si>
  <si>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</si>
  <si>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</si>
  <si>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</si>
  <si>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</si>
  <si>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</si>
  <si>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</si>
  <si>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</si>
  <si>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</si>
  <si>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</si>
  <si>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</si>
  <si>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</si>
  <si>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</si>
  <si>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</si>
  <si>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</si>
  <si>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</si>
  <si>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</si>
  <si>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</si>
  <si>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</si>
  <si>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</si>
  <si>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</si>
  <si>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</si>
  <si>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</si>
  <si>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</si>
  <si>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</si>
  <si>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</si>
  <si>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</si>
  <si>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</si>
  <si>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</si>
  <si>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</si>
  <si>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</si>
  <si>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</si>
  <si>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</si>
  <si>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</si>
  <si>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</si>
  <si>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</si>
  <si>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</si>
  <si>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</si>
  <si>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</si>
  <si>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</si>
  <si>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</si>
  <si>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</si>
  <si>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</si>
  <si>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</si>
  <si>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</si>
  <si>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</si>
  <si>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</si>
  <si>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</si>
  <si>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</si>
  <si>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</si>
  <si>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</si>
  <si>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</si>
  <si>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</si>
  <si>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</si>
  <si>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</si>
  <si>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</si>
  <si>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</si>
  <si>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</si>
  <si>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</si>
  <si>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</si>
  <si>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</si>
  <si>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</si>
  <si>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</si>
  <si>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</si>
  <si>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</si>
  <si>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</si>
  <si>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</si>
  <si>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</si>
  <si>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</si>
  <si>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</si>
  <si>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</si>
  <si>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</si>
  <si>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</si>
  <si>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</si>
  <si>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</si>
  <si>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</si>
  <si>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</si>
  <si>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</si>
  <si>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</si>
  <si>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</si>
  <si>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</si>
  <si>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</si>
  <si>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</si>
  <si>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</si>
  <si>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</si>
  <si>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</si>
  <si>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</si>
  <si>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</si>
  <si>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</si>
  <si>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</si>
  <si>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</si>
  <si>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</si>
  <si>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</si>
  <si>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</si>
  <si>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</si>
  <si>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</si>
  <si>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</si>
  <si>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</si>
  <si>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</si>
  <si>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</si>
  <si>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</si>
  <si>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</si>
  <si>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</si>
  <si>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</si>
  <si>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</si>
  <si>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</si>
  <si>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</si>
  <si>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</si>
  <si>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</si>
  <si>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</si>
  <si>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</si>
  <si>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</si>
  <si>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</si>
  <si>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</si>
  <si>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</si>
  <si>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</si>
  <si>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</si>
  <si>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</si>
  <si>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</si>
  <si>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</si>
  <si>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</si>
  <si>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</si>
  <si>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</si>
  <si>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</si>
  <si>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</si>
  <si>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</si>
  <si>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</si>
  <si>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</si>
  <si>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</si>
  <si>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</si>
  <si>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</si>
  <si>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</si>
  <si>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</si>
  <si>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</si>
  <si>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</si>
  <si>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</si>
  <si>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</si>
  <si>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</si>
  <si>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</si>
  <si>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</si>
  <si>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</si>
  <si>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</si>
  <si>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</si>
  <si>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</si>
  <si>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</si>
  <si>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</si>
  <si>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</si>
  <si>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</si>
  <si>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</si>
  <si>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</si>
  <si>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</si>
  <si>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</si>
  <si>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</si>
  <si>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</si>
  <si>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</si>
  <si>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</si>
  <si>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</si>
  <si>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</si>
  <si>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</si>
  <si>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</si>
  <si>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</si>
  <si>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</si>
  <si>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</si>
  <si>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</si>
  <si>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</si>
  <si>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</si>
  <si>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</si>
  <si>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</si>
  <si>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</si>
  <si>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</si>
  <si>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</si>
  <si>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</si>
  <si>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</si>
  <si>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</si>
  <si>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</si>
  <si>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</si>
  <si>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</si>
  <si>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</si>
  <si>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</si>
  <si>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</si>
  <si>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</si>
  <si>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</si>
  <si>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</si>
  <si>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</si>
  <si>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</si>
  <si>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</si>
  <si>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</si>
  <si>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</si>
  <si>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</si>
  <si>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</si>
  <si>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</si>
  <si>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</si>
  <si>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</si>
  <si>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</si>
  <si>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</si>
  <si>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</si>
  <si>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</si>
  <si>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</si>
  <si>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</si>
  <si>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</si>
  <si>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</si>
  <si>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</si>
  <si>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</si>
  <si>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</si>
  <si>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</si>
  <si>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</si>
  <si>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</si>
  <si>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</si>
  <si>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</si>
  <si>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</si>
  <si>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</si>
  <si>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</si>
  <si>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</si>
  <si>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</si>
  <si>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</si>
  <si>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</si>
  <si>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</si>
  <si>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</si>
  <si>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</si>
  <si>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</si>
  <si>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</si>
  <si>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</si>
  <si>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</si>
  <si>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</si>
  <si>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</si>
  <si>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</si>
  <si>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</si>
  <si>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</si>
  <si>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</si>
  <si>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</si>
  <si>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</si>
  <si>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</si>
  <si>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</si>
  <si>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</si>
  <si>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</si>
  <si>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</si>
  <si>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</si>
  <si>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</si>
  <si>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</si>
  <si>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</si>
  <si>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</si>
  <si>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</si>
  <si>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</si>
  <si>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</si>
  <si>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</si>
  <si>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</si>
  <si>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</si>
  <si>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</si>
  <si>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</si>
  <si>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</si>
  <si>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</si>
  <si>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</si>
  <si>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</si>
  <si>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</si>
  <si>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</si>
  <si>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</si>
  <si>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</si>
  <si>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</si>
  <si>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</si>
  <si>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</si>
  <si>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</si>
  <si>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</si>
  <si>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</si>
  <si>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</si>
  <si>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</si>
  <si>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</si>
  <si>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</si>
  <si>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</si>
  <si>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</si>
  <si>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</si>
  <si>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</si>
  <si>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</si>
  <si>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</si>
  <si>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</si>
  <si>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</si>
  <si>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</si>
  <si>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</si>
  <si>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</si>
  <si>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</si>
  <si>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</si>
  <si>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</si>
  <si>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</si>
  <si>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</si>
  <si>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</si>
  <si>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</si>
  <si>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</si>
  <si>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</si>
  <si>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</si>
  <si>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</si>
  <si>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</si>
  <si>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</si>
  <si>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</si>
  <si>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</si>
  <si>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</si>
  <si>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</si>
  <si>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</si>
  <si>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</si>
  <si>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</si>
  <si>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</si>
  <si>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</si>
  <si>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</si>
  <si>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</si>
  <si>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</si>
  <si>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</si>
  <si>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</si>
  <si>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</si>
  <si>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</si>
  <si>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</si>
  <si>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</si>
  <si>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</si>
  <si>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</si>
  <si>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</si>
  <si>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</si>
  <si>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</si>
  <si>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</si>
  <si>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</si>
  <si>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</si>
  <si>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</si>
  <si>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</si>
  <si>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</si>
  <si>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</si>
  <si>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</si>
  <si>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</si>
  <si>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</si>
  <si>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</si>
  <si>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</si>
  <si>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</si>
  <si>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</si>
  <si>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</si>
  <si>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</si>
  <si>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</si>
  <si>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</si>
  <si>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</si>
  <si>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</si>
  <si>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</si>
  <si>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</si>
  <si>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</si>
  <si>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</si>
  <si>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</si>
  <si>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</si>
  <si>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</si>
  <si>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</si>
  <si>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</si>
  <si>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</si>
  <si>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</si>
  <si>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</si>
  <si>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</si>
  <si>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</si>
  <si>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</si>
  <si>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</si>
  <si>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</si>
  <si>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</si>
  <si>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</si>
  <si>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</si>
  <si>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</si>
  <si>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</si>
  <si>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</si>
  <si>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</si>
  <si>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</si>
  <si>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</si>
  <si>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</si>
  <si>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</si>
  <si>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</si>
  <si>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</si>
  <si>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</si>
  <si>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</si>
  <si>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</si>
  <si>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</si>
  <si>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</si>
  <si>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</si>
  <si>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</si>
  <si>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</si>
  <si>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</si>
  <si>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</si>
  <si>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</si>
  <si>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</si>
  <si>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</si>
  <si>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</si>
  <si>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</si>
  <si>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</si>
  <si>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</si>
  <si>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</si>
  <si>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</si>
  <si>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</si>
  <si>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</si>
  <si>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</si>
  <si>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</si>
  <si>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</si>
  <si>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</si>
  <si>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</si>
  <si>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</si>
  <si>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</si>
  <si>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</si>
  <si>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</si>
  <si>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</si>
  <si>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</si>
  <si>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</si>
  <si>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</si>
  <si>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</si>
  <si>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</si>
  <si>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</si>
  <si>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</si>
  <si>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</si>
  <si>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</si>
  <si>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</si>
  <si>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</si>
  <si>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</si>
  <si>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</si>
  <si>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</si>
  <si>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</si>
  <si>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</si>
  <si>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</si>
  <si>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</si>
  <si>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</si>
  <si>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</si>
  <si>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</si>
  <si>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</si>
  <si>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</si>
  <si>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</si>
  <si>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</si>
  <si>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</si>
  <si>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</si>
  <si>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</si>
  <si>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</si>
  <si>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</si>
  <si>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</si>
  <si>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</si>
  <si>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</si>
  <si>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</si>
  <si>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</si>
  <si>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</si>
  <si>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</si>
  <si>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</si>
  <si>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</si>
  <si>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</si>
  <si>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</si>
  <si>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</si>
  <si>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</si>
  <si>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</si>
  <si>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</si>
  <si>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</si>
  <si>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</si>
  <si>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</si>
  <si>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</si>
  <si>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</si>
  <si>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</si>
  <si>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</si>
  <si>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</si>
  <si>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</si>
  <si>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</si>
  <si>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</si>
  <si>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</si>
  <si>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</si>
  <si>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</si>
  <si>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</si>
  <si>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</si>
  <si>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</si>
  <si>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</si>
  <si>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</si>
  <si>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</si>
  <si>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</si>
  <si>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</si>
  <si>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</si>
  <si>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</si>
  <si>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</si>
  <si>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</si>
  <si>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</si>
  <si>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</si>
  <si>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</si>
  <si>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</si>
  <si>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</si>
  <si>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</si>
  <si>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</si>
  <si>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</si>
  <si>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</si>
  <si>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</si>
  <si>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</si>
  <si>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</si>
  <si>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</si>
  <si>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</si>
  <si>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</si>
  <si>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</si>
  <si>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</si>
  <si>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</si>
  <si>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</si>
  <si>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</si>
  <si>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</si>
  <si>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</si>
  <si>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</si>
  <si>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</si>
  <si>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</si>
  <si>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</si>
  <si>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</si>
  <si>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</si>
  <si>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</si>
  <si>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</si>
  <si>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</si>
  <si>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</si>
  <si>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</si>
  <si>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</si>
  <si>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</si>
  <si>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</si>
  <si>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</si>
  <si>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</si>
  <si>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</si>
  <si>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</si>
  <si>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</si>
  <si>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</si>
  <si>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</si>
  <si>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</si>
  <si>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</si>
  <si>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</si>
  <si>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</si>
  <si>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</si>
  <si>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</si>
  <si>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</si>
  <si>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</si>
  <si>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</si>
  <si>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</si>
  <si>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</si>
  <si>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</si>
  <si>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</si>
  <si>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</si>
  <si>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</si>
  <si>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</si>
  <si>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</si>
  <si>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</si>
  <si>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</si>
  <si>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</si>
  <si>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</si>
  <si>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</si>
  <si>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</si>
  <si>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</si>
  <si>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</si>
  <si>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</si>
  <si>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</si>
  <si>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</si>
  <si>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</si>
  <si>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</si>
  <si>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</si>
  <si>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</si>
  <si>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</si>
  <si>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</si>
  <si>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</si>
  <si>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</si>
  <si>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</si>
  <si>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</si>
  <si>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</si>
  <si>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</si>
  <si>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</si>
  <si>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</si>
  <si>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</si>
  <si>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</si>
  <si>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</si>
  <si>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</si>
  <si>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</si>
  <si>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</si>
  <si>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</si>
  <si>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</si>
  <si>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</si>
  <si>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</si>
  <si>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</si>
  <si>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</si>
  <si>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</si>
  <si>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</si>
  <si>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</si>
  <si>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</si>
  <si>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</si>
  <si>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</si>
  <si>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</si>
  <si>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</si>
  <si>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</si>
  <si>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</si>
  <si>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</si>
  <si>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</si>
  <si>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</si>
  <si>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</si>
  <si>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</si>
  <si>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</si>
  <si>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</si>
  <si>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</si>
  <si>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</si>
  <si>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</si>
  <si>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</si>
  <si>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</si>
  <si>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</si>
  <si>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</si>
  <si>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</si>
  <si>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</si>
  <si>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</si>
  <si>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</si>
  <si>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</si>
  <si>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</si>
  <si>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</si>
  <si>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</si>
  <si>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</si>
  <si>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</si>
  <si>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</si>
  <si>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</si>
  <si>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</si>
  <si>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</si>
  <si>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</si>
  <si>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</si>
  <si>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</si>
  <si>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</si>
  <si>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</si>
  <si>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</si>
  <si>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</si>
  <si>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</si>
  <si>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</si>
  <si>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</si>
  <si>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</si>
  <si>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</si>
  <si>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</si>
  <si>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</si>
  <si>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</si>
  <si>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</si>
  <si>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</si>
  <si>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</si>
  <si>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</si>
  <si>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</si>
  <si>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</si>
  <si>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</si>
  <si>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</si>
  <si>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</si>
  <si>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</si>
  <si>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</si>
  <si>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</si>
  <si>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</si>
  <si>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</si>
  <si>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</si>
  <si>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</si>
  <si>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</si>
  <si>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</si>
  <si>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</si>
  <si>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</si>
  <si>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</si>
  <si>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</si>
  <si>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</si>
  <si>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</si>
  <si>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</si>
  <si>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</si>
  <si>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</si>
  <si>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</si>
  <si>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</si>
  <si>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</si>
  <si>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</si>
  <si>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</si>
  <si>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</si>
  <si>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</si>
  <si>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</si>
  <si>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</si>
  <si>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</si>
  <si>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</si>
  <si>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</si>
  <si>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</si>
  <si>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</si>
  <si>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</si>
  <si>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</si>
  <si>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</si>
  <si>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</si>
  <si>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</si>
  <si>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</si>
  <si>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</si>
  <si>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</si>
  <si>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</si>
  <si>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</si>
  <si>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</si>
  <si>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</si>
  <si>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</si>
  <si>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</si>
  <si>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</si>
  <si>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</si>
  <si>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</si>
  <si>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</si>
  <si>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</si>
  <si>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</si>
  <si>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</si>
  <si>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</si>
  <si>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</si>
  <si>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</si>
  <si>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</si>
  <si>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</si>
  <si>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</si>
  <si>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</si>
  <si>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</si>
  <si>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</si>
  <si>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</si>
  <si>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</si>
  <si>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</si>
  <si>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</si>
  <si>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</si>
  <si>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</si>
  <si>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</si>
  <si>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</si>
  <si>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</si>
  <si>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</si>
  <si>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</si>
  <si>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</si>
  <si>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</si>
  <si>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</si>
  <si>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</si>
  <si>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</si>
  <si>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</si>
  <si>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</si>
  <si>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</si>
  <si>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</si>
  <si>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</si>
  <si>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</si>
  <si>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</si>
  <si>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</si>
  <si>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</si>
  <si>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</si>
  <si>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</si>
  <si>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</si>
  <si>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</si>
  <si>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</si>
  <si>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</si>
  <si>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</si>
  <si>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</si>
  <si>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</si>
  <si>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</si>
  <si>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</si>
  <si>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</si>
  <si>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</si>
  <si>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</si>
  <si>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</si>
  <si>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</si>
  <si>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</si>
  <si>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</si>
  <si>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</si>
  <si>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</si>
  <si>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</si>
  <si>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</si>
  <si>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</si>
  <si>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</si>
  <si>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</si>
  <si>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</si>
  <si>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</si>
  <si>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</si>
  <si>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</si>
  <si>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</si>
  <si>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</si>
  <si>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</si>
  <si>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</si>
  <si>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</si>
  <si>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</si>
  <si>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</si>
  <si>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</si>
  <si>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</si>
  <si>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</si>
  <si>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</si>
  <si>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</si>
  <si>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</si>
  <si>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</si>
  <si>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</si>
  <si>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</si>
  <si>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</si>
  <si>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</si>
  <si>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</si>
  <si>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</si>
  <si>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</si>
  <si>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</si>
  <si>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</si>
  <si>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</si>
  <si>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</si>
  <si>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</si>
  <si>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</si>
  <si>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</si>
  <si>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</si>
  <si>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</si>
  <si>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</si>
  <si>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</si>
  <si>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</si>
  <si>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</si>
  <si>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</si>
  <si>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</si>
  <si>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</si>
  <si>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</si>
  <si>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</si>
  <si>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</si>
  <si>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</si>
  <si>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</si>
  <si>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</si>
  <si>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</si>
  <si>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</si>
  <si>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</si>
  <si>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</si>
  <si>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</si>
  <si>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</si>
  <si>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</si>
  <si>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</si>
  <si>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</si>
  <si>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</si>
  <si>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</si>
  <si>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</si>
  <si>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</si>
  <si>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</si>
  <si>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</si>
  <si>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</si>
  <si>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</si>
  <si>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</si>
  <si>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</si>
  <si>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</si>
  <si>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</si>
  <si>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</si>
  <si>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</si>
  <si>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</si>
  <si>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</si>
  <si>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</si>
  <si>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</si>
  <si>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</si>
  <si>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</si>
  <si>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</si>
  <si>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</si>
  <si>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</si>
  <si>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</si>
  <si>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</si>
  <si>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</si>
  <si>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</si>
  <si>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</si>
  <si>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</si>
  <si>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</si>
  <si>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</si>
  <si>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</si>
  <si>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</si>
  <si>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</si>
  <si>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</si>
  <si>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</si>
  <si>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</si>
  <si>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</si>
  <si>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</si>
  <si>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</si>
  <si>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</si>
  <si>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</si>
  <si>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</si>
  <si>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</si>
  <si>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</si>
  <si>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</si>
  <si>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</si>
  <si>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</si>
  <si>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</si>
  <si>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</si>
  <si>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</si>
  <si>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</si>
  <si>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</si>
  <si>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</si>
  <si>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</si>
  <si>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</si>
  <si>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</si>
  <si>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</si>
  <si>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</si>
  <si>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</si>
  <si>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</si>
  <si>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</si>
  <si>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</si>
  <si>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</si>
  <si>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</si>
  <si>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</si>
  <si>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</si>
  <si>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</si>
  <si>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</si>
  <si>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</si>
  <si>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</si>
  <si>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</si>
  <si>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</si>
  <si>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</si>
  <si>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</si>
  <si>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</si>
  <si>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</si>
  <si>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</si>
  <si>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</si>
  <si>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</si>
  <si>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</si>
  <si>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</si>
  <si>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</si>
  <si>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</si>
  <si>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</si>
  <si>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</si>
  <si>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</si>
  <si>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</si>
  <si>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</si>
  <si>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</si>
  <si>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</si>
  <si>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</si>
  <si>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</si>
  <si>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</si>
  <si>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</si>
  <si>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</si>
  <si>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</si>
  <si>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</si>
  <si>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</si>
  <si>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</si>
  <si>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</si>
  <si>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</si>
  <si>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</si>
  <si>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</si>
  <si>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</si>
  <si>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</si>
  <si>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</si>
  <si>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</si>
  <si>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</si>
  <si>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</si>
  <si>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</si>
  <si>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</si>
  <si>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</si>
  <si>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</si>
  <si>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</si>
  <si>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</si>
  <si>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</si>
  <si>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</si>
  <si>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</si>
  <si>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</si>
  <si>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</si>
  <si>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</si>
  <si>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</si>
  <si>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</si>
  <si>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</si>
  <si>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</si>
  <si>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</si>
  <si>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</si>
  <si>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</si>
  <si>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</si>
  <si>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</si>
  <si>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</si>
  <si>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</si>
  <si>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</si>
  <si>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</si>
  <si>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</si>
  <si>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</si>
  <si>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</si>
  <si>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</si>
  <si>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</si>
  <si>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</si>
  <si>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</si>
  <si>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</si>
  <si>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</si>
  <si>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</si>
  <si>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</si>
  <si>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</si>
  <si>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</si>
  <si>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</si>
  <si>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</si>
  <si>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</si>
  <si>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</si>
  <si>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</si>
  <si>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</si>
  <si>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</si>
  <si>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</si>
  <si>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</si>
  <si>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</si>
  <si>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</si>
  <si>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</si>
  <si>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</si>
  <si>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</si>
  <si>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</si>
  <si>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</si>
  <si>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</si>
  <si>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</si>
  <si>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</si>
  <si>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</si>
  <si>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</si>
  <si>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</si>
  <si>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</si>
  <si>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</si>
  <si>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</si>
  <si>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</si>
  <si>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</si>
  <si>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</si>
  <si>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</si>
  <si>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</si>
  <si>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</si>
  <si>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</si>
  <si>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</si>
  <si>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</si>
  <si>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</si>
  <si>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</si>
  <si>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</si>
  <si>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</si>
  <si>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</si>
  <si>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</si>
  <si>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</si>
  <si>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</si>
  <si>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</si>
  <si>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</si>
  <si>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</si>
  <si>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</si>
  <si>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</si>
  <si>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</si>
  <si>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</si>
  <si>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</si>
  <si>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</si>
  <si>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</si>
  <si>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</si>
  <si>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</si>
  <si>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</si>
  <si>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</si>
  <si>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</si>
  <si>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</si>
  <si>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</si>
  <si>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</si>
  <si>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</si>
  <si>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</si>
  <si>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</si>
  <si>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</si>
  <si>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</si>
  <si>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</si>
  <si>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</si>
  <si>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</si>
  <si>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</si>
  <si>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</si>
  <si>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</si>
  <si>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</si>
  <si>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</si>
  <si>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</si>
  <si>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</si>
  <si>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</si>
  <si>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</si>
  <si>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</si>
  <si>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</si>
  <si>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</si>
  <si>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</si>
  <si>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</si>
  <si>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</si>
  <si>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</si>
  <si>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</si>
  <si>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</si>
  <si>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</si>
  <si>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</si>
  <si>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</si>
  <si>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</si>
  <si>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</si>
  <si>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</si>
  <si>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</si>
  <si>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</si>
  <si>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</si>
  <si>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</si>
  <si>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</si>
  <si>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</si>
  <si>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</si>
  <si>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</si>
  <si>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</si>
  <si>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</si>
  <si>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</si>
  <si>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</si>
  <si>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</si>
  <si>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</si>
  <si>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</si>
  <si>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</si>
  <si>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</si>
  <si>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</si>
  <si>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</si>
  <si>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</si>
  <si>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</si>
  <si>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</si>
  <si>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</si>
  <si>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</si>
  <si>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</si>
  <si>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</si>
  <si>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</si>
  <si>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</si>
  <si>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</si>
  <si>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</si>
  <si>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</si>
  <si>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</si>
  <si>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</si>
  <si>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</si>
  <si>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</si>
  <si>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</si>
  <si>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</si>
  <si>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</si>
  <si>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</si>
  <si>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</si>
  <si>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</si>
  <si>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</si>
  <si>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</si>
  <si>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</si>
  <si>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</si>
  <si>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</si>
  <si>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</si>
  <si>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</si>
  <si>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</si>
  <si>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</si>
  <si>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</si>
  <si>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</si>
  <si>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</si>
  <si>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</si>
  <si>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</si>
  <si>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</si>
  <si>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</si>
  <si>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</si>
  <si>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</si>
  <si>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</si>
  <si>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</si>
  <si>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</si>
  <si>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</si>
  <si>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</si>
  <si>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</si>
  <si>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</si>
  <si>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</si>
  <si>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</si>
  <si>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</si>
  <si>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</si>
  <si>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</si>
  <si>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</si>
  <si>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</si>
  <si>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</si>
  <si>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</si>
  <si>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</si>
  <si>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</si>
  <si>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</si>
  <si>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</si>
  <si>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</si>
  <si>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</si>
  <si>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</si>
  <si>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</si>
  <si>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</si>
  <si>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</si>
  <si>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</si>
  <si>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</si>
  <si>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</si>
  <si>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</si>
  <si>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</si>
  <si>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</si>
  <si>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</si>
  <si>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</si>
  <si>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</si>
  <si>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</si>
  <si>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</si>
  <si>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</si>
  <si>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</si>
  <si>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</si>
  <si>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</si>
  <si>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</si>
  <si>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</si>
  <si>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</si>
  <si>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</si>
  <si>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</si>
  <si>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</si>
  <si>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</si>
  <si>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</si>
  <si>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</si>
  <si>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</si>
  <si>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</si>
  <si>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</si>
  <si>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</si>
  <si>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</si>
  <si>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</si>
  <si>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</si>
  <si>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</si>
  <si>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</si>
  <si>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</si>
  <si>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</si>
  <si>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</si>
  <si>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</si>
  <si>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</si>
  <si>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</si>
  <si>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</si>
  <si>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</si>
  <si>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</si>
  <si>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</si>
  <si>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</si>
  <si>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</si>
  <si>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</si>
  <si>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</si>
  <si>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</si>
  <si>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</si>
  <si>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</si>
  <si>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</si>
  <si>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</si>
  <si>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</si>
  <si>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</si>
  <si>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</si>
  <si>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</si>
  <si>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</si>
  <si>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</si>
  <si>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</si>
  <si>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</si>
  <si>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</si>
  <si>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</si>
  <si>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</si>
  <si>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</si>
  <si>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</si>
  <si>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</si>
  <si>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</si>
  <si>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</si>
  <si>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</si>
  <si>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</si>
  <si>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</si>
  <si>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</si>
  <si>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</si>
  <si>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</si>
  <si>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</si>
  <si>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</si>
  <si>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</si>
  <si>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</si>
  <si>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</si>
  <si>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</si>
  <si>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</si>
  <si>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</si>
  <si>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</si>
  <si>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</si>
  <si>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</si>
  <si>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</si>
  <si>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</si>
  <si>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</si>
  <si>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</si>
  <si>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</si>
  <si>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</si>
  <si>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</si>
  <si>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</si>
  <si>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</si>
  <si>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</si>
  <si>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</si>
  <si>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</si>
  <si>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</si>
  <si>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</si>
  <si>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</si>
  <si>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</si>
  <si>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</si>
  <si>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</si>
  <si>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</si>
  <si>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</si>
  <si>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</si>
  <si>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</si>
  <si>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</si>
  <si>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</si>
  <si>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</si>
  <si>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</si>
  <si>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</si>
  <si>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</si>
  <si>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</si>
  <si>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</si>
  <si>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</si>
  <si>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</si>
  <si>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</si>
  <si>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</si>
  <si>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</si>
  <si>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</si>
  <si>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</si>
  <si>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</si>
  <si>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</si>
  <si>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</si>
  <si>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</si>
  <si>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</si>
  <si>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</si>
  <si>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</si>
  <si>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</si>
  <si>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</si>
  <si>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</si>
  <si>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</si>
  <si>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</si>
  <si>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</si>
  <si>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</si>
  <si>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</si>
  <si>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</si>
  <si>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</si>
  <si>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</si>
  <si>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</si>
  <si>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</si>
  <si>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</si>
  <si>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</si>
  <si>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</si>
  <si>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</si>
  <si>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</si>
  <si>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</si>
  <si>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</si>
  <si>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</si>
  <si>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</si>
  <si>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</si>
  <si>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</si>
  <si>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</si>
  <si>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</si>
  <si>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</si>
  <si>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</si>
  <si>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</si>
  <si>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</si>
  <si>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</si>
  <si>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</si>
  <si>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</si>
  <si>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</si>
  <si>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</si>
  <si>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</si>
  <si>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</si>
  <si>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</si>
  <si>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</si>
  <si>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</si>
  <si>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</si>
  <si>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</si>
  <si>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</si>
  <si>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</si>
  <si>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</si>
  <si>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</si>
  <si>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</si>
  <si>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</si>
  <si>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</si>
  <si>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</si>
  <si>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</si>
  <si>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</si>
  <si>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</si>
  <si>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</si>
  <si>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</si>
  <si>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</si>
  <si>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</si>
  <si>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</si>
  <si>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</si>
  <si>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</si>
  <si>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</si>
  <si>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</si>
  <si>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</si>
  <si>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</si>
  <si>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</si>
  <si>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</si>
  <si>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</si>
  <si>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</si>
  <si>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</si>
  <si>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</si>
  <si>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</si>
  <si>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</si>
  <si>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</si>
  <si>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</si>
  <si>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</si>
  <si>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</si>
  <si>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</si>
  <si>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</si>
  <si>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</si>
  <si>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</si>
  <si>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</si>
  <si>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</si>
  <si>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</si>
  <si>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</si>
  <si>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</si>
  <si>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</si>
  <si>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</si>
  <si>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</si>
  <si>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</si>
  <si>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</si>
  <si>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</si>
  <si>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</si>
  <si>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</si>
  <si>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</si>
  <si>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</si>
  <si>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</si>
  <si>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</si>
  <si>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</si>
  <si>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</si>
  <si>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</si>
  <si>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</si>
  <si>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</si>
  <si>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</si>
  <si>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</si>
  <si>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</si>
  <si>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</si>
  <si>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</si>
  <si>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</si>
  <si>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</si>
  <si>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</si>
  <si>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</si>
  <si>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</si>
  <si>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</si>
  <si>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</si>
  <si>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</si>
  <si>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</si>
  <si>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</si>
  <si>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</si>
  <si>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</si>
  <si>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</si>
  <si>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</si>
  <si>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</si>
  <si>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</si>
  <si>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</si>
  <si>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</si>
  <si>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</si>
  <si>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</si>
  <si>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</si>
  <si>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</si>
  <si>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</si>
  <si>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</si>
  <si>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</si>
  <si>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</si>
  <si>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</si>
  <si>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</si>
  <si>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</si>
  <si>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</si>
  <si>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</si>
  <si>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</si>
  <si>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</si>
  <si>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</si>
  <si>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</si>
  <si>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</si>
  <si>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</si>
  <si>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</si>
  <si>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</si>
  <si>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</si>
  <si>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</si>
  <si>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</si>
  <si>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</si>
  <si>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</si>
  <si>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</si>
  <si>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</si>
  <si>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</si>
  <si>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</si>
  <si>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</si>
  <si>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</si>
  <si>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</si>
  <si>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</si>
  <si>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</si>
  <si>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</si>
  <si>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</si>
  <si>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</si>
  <si>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</si>
  <si>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</si>
  <si>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</si>
  <si>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</si>
  <si>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</si>
  <si>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</si>
  <si>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</si>
  <si>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</si>
  <si>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</si>
  <si>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</si>
  <si>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</si>
  <si>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</si>
  <si>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</si>
  <si>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</si>
  <si>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</si>
  <si>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</si>
  <si>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</si>
  <si>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</si>
  <si>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</si>
  <si>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</si>
  <si>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</si>
  <si>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</si>
  <si>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</si>
  <si>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</si>
  <si>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</si>
  <si>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</si>
  <si>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</si>
  <si>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</si>
  <si>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</si>
  <si>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</si>
  <si>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</si>
  <si>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</si>
  <si>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</si>
  <si>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</si>
  <si>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</si>
  <si>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</si>
  <si>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</si>
  <si>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</si>
  <si>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</si>
  <si>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</si>
  <si>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</si>
  <si>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</si>
  <si>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</si>
  <si>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</si>
  <si>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</si>
  <si>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</si>
  <si>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</si>
  <si>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</si>
  <si>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</si>
  <si>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</si>
  <si>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</si>
  <si>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</si>
  <si>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</si>
  <si>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</si>
  <si>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</si>
  <si>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</si>
  <si>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</si>
  <si>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</si>
  <si>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</si>
  <si>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</si>
  <si>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</si>
  <si>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</si>
  <si>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</si>
  <si>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</si>
  <si>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</si>
  <si>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</si>
  <si>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</si>
  <si>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</si>
  <si>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</si>
  <si>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</si>
  <si>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</si>
  <si>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</si>
  <si>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</si>
  <si>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</si>
  <si>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</si>
  <si>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</si>
  <si>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</si>
  <si>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</si>
  <si>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</si>
  <si>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</si>
  <si>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</si>
  <si>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</si>
  <si>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</si>
  <si>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</si>
  <si>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</si>
  <si>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</si>
  <si>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</si>
  <si>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</si>
  <si>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</si>
  <si>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</si>
  <si>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</si>
  <si>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</si>
  <si>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</si>
  <si>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</si>
  <si>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</si>
  <si>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</si>
  <si>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</si>
  <si>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</si>
  <si>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</si>
  <si>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</si>
  <si>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</si>
  <si>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</si>
  <si>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</si>
  <si>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</si>
  <si>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</si>
  <si>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</si>
  <si>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</si>
  <si>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</si>
  <si>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</si>
  <si>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</si>
  <si>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</si>
  <si>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</si>
  <si>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</si>
  <si>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</si>
  <si>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</si>
  <si>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</si>
  <si>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</si>
  <si>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</si>
  <si>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</si>
  <si>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</si>
  <si>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</si>
  <si>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</si>
  <si>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</si>
  <si>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</si>
  <si>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</si>
  <si>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</si>
  <si>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</si>
  <si>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</si>
  <si>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</si>
  <si>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</si>
  <si>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</si>
  <si>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</si>
  <si>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</si>
  <si>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</si>
  <si>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</si>
  <si>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</si>
  <si>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</si>
  <si>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</si>
  <si>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</si>
  <si>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</si>
  <si>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</si>
  <si>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</si>
  <si>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</si>
  <si>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</si>
  <si>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</si>
  <si>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</si>
  <si>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</si>
  <si>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</si>
  <si>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</si>
  <si>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</si>
  <si>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</si>
  <si>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</si>
  <si>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</si>
  <si>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</si>
  <si>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</si>
  <si>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</si>
  <si>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</si>
  <si>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</si>
  <si>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</si>
  <si>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</si>
  <si>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</si>
  <si>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</si>
  <si>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</si>
  <si>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</si>
  <si>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</si>
  <si>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</si>
  <si>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</si>
  <si>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</si>
  <si>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</si>
  <si>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</si>
  <si>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</si>
  <si>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</si>
  <si>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</si>
  <si>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</si>
  <si>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</si>
  <si>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</si>
  <si>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</si>
  <si>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</si>
  <si>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</si>
  <si>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</si>
  <si>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</si>
  <si>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</si>
  <si>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</si>
  <si>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</si>
  <si>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</si>
  <si>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</si>
  <si>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</si>
  <si>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</si>
  <si>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</si>
  <si>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</si>
  <si>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</si>
  <si>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</si>
  <si>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</si>
  <si>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</si>
  <si>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</si>
  <si>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</si>
  <si>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</si>
  <si>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</si>
  <si>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</si>
  <si>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</si>
  <si>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</si>
  <si>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</si>
  <si>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</si>
  <si>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</si>
  <si>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</si>
  <si>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</si>
  <si>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</si>
  <si>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</si>
  <si>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</si>
  <si>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</si>
  <si>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</si>
  <si>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</si>
  <si>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</si>
  <si>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</si>
  <si>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</si>
  <si>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</si>
  <si>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</si>
  <si>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</si>
  <si>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</si>
  <si>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</si>
  <si>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</si>
  <si>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</si>
  <si>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</si>
  <si>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</si>
  <si>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</si>
  <si>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</si>
  <si>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</si>
  <si>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</si>
  <si>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</si>
  <si>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</si>
  <si>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</si>
  <si>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</si>
  <si>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</si>
  <si>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</si>
  <si>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</si>
  <si>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</si>
  <si>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</si>
  <si>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</si>
  <si>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</si>
  <si>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</si>
  <si>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</si>
  <si>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</si>
  <si>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</si>
  <si>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</si>
  <si>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</si>
  <si>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</si>
  <si>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</si>
  <si>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</si>
  <si>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</si>
  <si>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</si>
  <si>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</si>
  <si>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</si>
  <si>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</si>
  <si>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</si>
  <si>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</si>
  <si>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</si>
  <si>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</si>
  <si>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</si>
  <si>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</si>
  <si>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</si>
  <si>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</si>
  <si>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</si>
  <si>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</si>
  <si>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</si>
  <si>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</si>
  <si>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</si>
  <si>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</si>
  <si>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</si>
  <si>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</si>
  <si>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</si>
  <si>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</si>
  <si>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</si>
  <si>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</si>
  <si>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</si>
  <si>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</si>
  <si>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</si>
  <si>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</si>
  <si>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</si>
  <si>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</si>
  <si>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</si>
  <si>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</si>
  <si>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</si>
  <si>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</si>
  <si>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</si>
  <si>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</si>
  <si>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</si>
  <si>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</si>
  <si>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</si>
  <si>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</si>
  <si>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</si>
  <si>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</si>
  <si>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</si>
  <si>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</si>
  <si>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</si>
  <si>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</si>
  <si>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</si>
  <si>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</si>
  <si>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</si>
  <si>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</si>
  <si>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</si>
  <si>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</si>
  <si>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</si>
  <si>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</si>
  <si>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</si>
  <si>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</si>
  <si>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</si>
  <si>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</si>
  <si>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</si>
  <si>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</si>
  <si>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</si>
  <si>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</si>
  <si>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</si>
  <si>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</si>
  <si>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</si>
  <si>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</si>
  <si>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</si>
  <si>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</si>
  <si>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</si>
  <si>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</si>
  <si>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</si>
  <si>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</si>
  <si>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</si>
  <si>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</si>
  <si>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</si>
  <si>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</si>
  <si>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</si>
  <si>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</si>
  <si>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</si>
  <si>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</si>
  <si>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</si>
  <si>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</si>
  <si>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</si>
  <si>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</si>
  <si>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</si>
  <si>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</si>
  <si>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</si>
  <si>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</si>
  <si>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</si>
  <si>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</si>
  <si>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</si>
  <si>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</si>
  <si>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</si>
  <si>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</si>
  <si>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</si>
  <si>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</si>
  <si>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</si>
  <si>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</si>
  <si>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</si>
  <si>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</si>
  <si>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</si>
  <si>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</si>
  <si>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</si>
  <si>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</si>
  <si>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</si>
  <si>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</si>
  <si>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</si>
  <si>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</si>
  <si>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</si>
  <si>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</si>
  <si>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</si>
  <si>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</si>
  <si>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</si>
  <si>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</si>
  <si>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</si>
  <si>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</si>
  <si>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</si>
  <si>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</si>
  <si>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</si>
  <si>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</si>
  <si>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</si>
  <si>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</si>
  <si>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</si>
  <si>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</si>
  <si>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</si>
  <si>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</si>
  <si>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</si>
  <si>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</si>
  <si>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</si>
  <si>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</si>
  <si>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</si>
  <si>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</si>
  <si>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</si>
  <si>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</si>
  <si>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</si>
  <si>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</si>
  <si>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</si>
  <si>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</si>
  <si>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</si>
  <si>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</si>
  <si>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</si>
  <si>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</si>
  <si>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</si>
  <si>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</si>
  <si>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</si>
  <si>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</si>
  <si>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</si>
  <si>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</si>
  <si>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</si>
  <si>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</si>
  <si>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</si>
  <si>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</si>
  <si>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</si>
  <si>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</si>
  <si>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</si>
  <si>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</si>
  <si>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</si>
  <si>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</si>
  <si>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</si>
  <si>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</si>
  <si>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</si>
  <si>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</si>
  <si>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</si>
  <si>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</si>
  <si>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</si>
  <si>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</si>
  <si>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</si>
  <si>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</si>
  <si>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</si>
  <si>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</si>
  <si>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</si>
  <si>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</si>
  <si>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</si>
  <si>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</si>
  <si>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</si>
  <si>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</si>
  <si>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</si>
  <si>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</si>
  <si>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</si>
  <si>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</si>
  <si>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</si>
  <si>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</si>
  <si>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</si>
  <si>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</si>
  <si>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</si>
  <si>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</si>
  <si>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</si>
  <si>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</si>
  <si>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</si>
  <si>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</si>
  <si>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</si>
  <si>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</si>
  <si>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</si>
  <si>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</si>
  <si>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</si>
  <si>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</si>
  <si>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</si>
  <si>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</si>
  <si>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</si>
  <si>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</si>
  <si>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</si>
  <si>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</si>
  <si>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</si>
  <si>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</si>
  <si>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</si>
  <si>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</si>
  <si>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</si>
  <si>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</si>
  <si>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</si>
  <si>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</si>
  <si>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</si>
  <si>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</si>
  <si>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</si>
  <si>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</si>
  <si>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</si>
  <si>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</si>
  <si>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</si>
  <si>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</si>
  <si>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</si>
  <si>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</si>
  <si>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</si>
  <si>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</si>
  <si>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</si>
  <si>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</si>
  <si>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</si>
  <si>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</si>
  <si>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</si>
  <si>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</si>
  <si>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</si>
  <si>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</si>
  <si>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</si>
  <si>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</si>
  <si>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</si>
  <si>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</si>
  <si>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</si>
  <si>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</si>
  <si>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</si>
  <si>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</si>
  <si>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</si>
  <si>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</si>
  <si>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</si>
  <si>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</si>
  <si>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</si>
  <si>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</si>
  <si>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</si>
  <si>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</si>
  <si>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</si>
  <si>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</si>
  <si>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</si>
  <si>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</si>
  <si>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</si>
  <si>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</si>
  <si>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</si>
  <si>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</si>
  <si>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</si>
  <si>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</si>
  <si>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</si>
  <si>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</si>
  <si>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</si>
  <si>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</si>
  <si>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</si>
  <si>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</si>
  <si>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</si>
  <si>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</si>
  <si>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</si>
  <si>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</si>
  <si>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</si>
  <si>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</si>
  <si>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</si>
  <si>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</si>
  <si>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</si>
  <si>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</si>
  <si>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</si>
  <si>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</si>
  <si>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</si>
  <si>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</si>
  <si>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</si>
  <si>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</si>
  <si>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</si>
  <si>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</si>
  <si>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</si>
  <si>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</si>
  <si>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</si>
  <si>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</si>
  <si>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</si>
  <si>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</si>
  <si>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</si>
  <si>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</si>
  <si>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</si>
  <si>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</si>
  <si>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</si>
  <si>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</si>
  <si>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</si>
  <si>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</si>
  <si>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</si>
  <si>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</si>
  <si>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</si>
  <si>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</si>
  <si>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</si>
  <si>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</si>
  <si>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</si>
  <si>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</si>
  <si>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</si>
  <si>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</si>
  <si>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</si>
  <si>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</si>
  <si>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</si>
  <si>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</si>
  <si>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</si>
  <si>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</si>
  <si>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</si>
  <si>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</si>
  <si>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</si>
  <si>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</si>
  <si>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</si>
  <si>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</si>
  <si>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</si>
  <si>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</si>
  <si>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</si>
  <si>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</si>
  <si>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</si>
  <si>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</si>
  <si>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</si>
  <si>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</si>
  <si>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</si>
  <si>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</si>
  <si>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</si>
  <si>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</si>
  <si>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</si>
  <si>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</si>
  <si>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</si>
  <si>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</si>
  <si>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</si>
  <si>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</si>
  <si>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</si>
  <si>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</si>
  <si>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</si>
  <si>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</si>
  <si>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</si>
  <si>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</si>
  <si>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</si>
  <si>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</si>
  <si>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</si>
  <si>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</si>
  <si>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</si>
  <si>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</si>
  <si>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</si>
  <si>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</si>
  <si>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</si>
  <si>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</si>
  <si>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</si>
  <si>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</si>
  <si>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</si>
  <si>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</si>
  <si>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</si>
  <si>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</si>
  <si>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</si>
  <si>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</si>
  <si>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</si>
  <si>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</si>
  <si>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</si>
  <si>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</si>
  <si>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</si>
  <si>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</si>
  <si>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</si>
  <si>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</si>
  <si>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</si>
  <si>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</si>
  <si>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</si>
  <si>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</si>
  <si>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</si>
  <si>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</si>
  <si>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</si>
  <si>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</si>
  <si>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</si>
  <si>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</si>
  <si>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</si>
  <si>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</si>
  <si>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</si>
  <si>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</si>
  <si>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</si>
  <si>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</si>
  <si>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</si>
  <si>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</si>
  <si>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</si>
  <si>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</si>
  <si>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</si>
  <si>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</si>
  <si>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</si>
  <si>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</si>
  <si>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</si>
  <si>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</si>
  <si>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</si>
  <si>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</si>
  <si>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</si>
  <si>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</si>
  <si>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</si>
  <si>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</si>
  <si>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</si>
  <si>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</si>
  <si>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</si>
  <si>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</si>
  <si>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</si>
  <si>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</si>
  <si>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</si>
  <si>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</si>
  <si>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</si>
  <si>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</si>
  <si>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</si>
  <si>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</si>
  <si>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</si>
  <si>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</si>
  <si>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</si>
  <si>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</si>
  <si>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</si>
  <si>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</si>
  <si>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</si>
  <si>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</si>
  <si>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</si>
  <si>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</si>
  <si>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</si>
  <si>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</si>
  <si>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</si>
  <si>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</si>
  <si>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</si>
  <si>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</si>
  <si>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</si>
  <si>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</si>
  <si>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</si>
  <si>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</si>
  <si>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</si>
  <si>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</si>
  <si>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</si>
  <si>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</si>
  <si>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</si>
  <si>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</si>
  <si>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</si>
  <si>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</si>
  <si>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</si>
  <si>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</si>
  <si>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</si>
  <si>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</si>
  <si>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</si>
  <si>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</si>
  <si>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</si>
  <si>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</si>
  <si>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</si>
  <si>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</si>
  <si>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</si>
  <si>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</si>
  <si>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</si>
  <si>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</si>
  <si>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</si>
  <si>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</si>
  <si>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</si>
  <si>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</si>
  <si>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</si>
  <si>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</si>
  <si>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</si>
  <si>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</si>
  <si>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</si>
  <si>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</si>
  <si>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</si>
  <si>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</si>
  <si>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</si>
  <si>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</si>
  <si>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</si>
  <si>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</si>
  <si>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</si>
  <si>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</si>
  <si>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</si>
  <si>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</si>
  <si>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</si>
  <si>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</si>
  <si>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</si>
  <si>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</si>
  <si>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</si>
  <si>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</si>
  <si>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</si>
  <si>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</si>
  <si>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</si>
  <si>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</si>
  <si>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</si>
  <si>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</si>
  <si>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</si>
  <si>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</si>
  <si>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</si>
  <si>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</si>
  <si>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</si>
  <si>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</si>
  <si>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</si>
  <si>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</si>
  <si>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</si>
  <si>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</si>
  <si>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</si>
  <si>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</si>
  <si>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</si>
  <si>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</si>
  <si>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</si>
  <si>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</si>
  <si>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</si>
  <si>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</si>
  <si>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</si>
  <si>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</si>
  <si>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</si>
  <si>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</si>
  <si>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</si>
  <si>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</si>
  <si>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</si>
  <si>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</si>
  <si>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</si>
  <si>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</si>
  <si>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</si>
  <si>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</si>
  <si>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</si>
  <si>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</si>
  <si>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</si>
  <si>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</si>
  <si>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</si>
  <si>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</si>
  <si>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</si>
  <si>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</si>
  <si>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</si>
  <si>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</si>
  <si>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</si>
  <si>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</si>
  <si>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</si>
  <si>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</si>
  <si>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</si>
  <si>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</si>
  <si>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</si>
  <si>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</si>
  <si>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</si>
  <si>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</si>
  <si>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</si>
  <si>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</si>
  <si>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</si>
  <si>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</si>
  <si>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</si>
  <si>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</si>
  <si>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</si>
  <si>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</si>
  <si>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</si>
  <si>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</si>
  <si>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</si>
  <si>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</si>
  <si>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</si>
  <si>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</si>
  <si>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</si>
  <si>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</si>
  <si>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</si>
  <si>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</si>
  <si>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</si>
  <si>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</si>
  <si>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</si>
  <si>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</si>
  <si>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</si>
  <si>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</si>
  <si>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</si>
  <si>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</si>
  <si>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</si>
  <si>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</si>
  <si>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</si>
  <si>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</si>
  <si>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</si>
  <si>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</si>
  <si>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</si>
  <si>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</si>
  <si>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</si>
  <si>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</si>
  <si>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</si>
  <si>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</si>
  <si>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</si>
  <si>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</si>
  <si>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</si>
  <si>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</si>
  <si>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</si>
  <si>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</si>
  <si>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</si>
  <si>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</si>
  <si>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</si>
  <si>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</si>
  <si>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</si>
  <si>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</si>
  <si>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</si>
  <si>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</si>
  <si>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</si>
  <si>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</si>
  <si>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</si>
  <si>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</si>
  <si>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</si>
  <si>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</si>
  <si>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</si>
  <si>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</si>
  <si>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</si>
  <si>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</si>
  <si>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</si>
  <si>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</si>
  <si>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</si>
  <si>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</si>
  <si>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</si>
  <si>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</si>
  <si>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</si>
  <si>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</si>
  <si>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</si>
  <si>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</si>
  <si>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</si>
  <si>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</si>
  <si>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</si>
  <si>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</si>
  <si>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</si>
  <si>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</si>
  <si>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</si>
  <si>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</si>
  <si>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</si>
  <si>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</si>
  <si>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</si>
  <si>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</si>
  <si>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</si>
  <si>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</si>
  <si>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</si>
  <si>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</si>
  <si>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</si>
  <si>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</si>
  <si>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</si>
  <si>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</si>
  <si>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</si>
  <si>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</si>
  <si>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</si>
  <si>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</si>
  <si>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</si>
  <si>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</si>
  <si>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</si>
  <si>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</si>
  <si>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</si>
  <si>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</si>
  <si>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</si>
  <si>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</si>
  <si>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</si>
  <si>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</si>
  <si>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</si>
  <si>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</si>
  <si>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</si>
  <si>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</si>
  <si>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</si>
  <si>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</si>
  <si>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</si>
  <si>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</si>
  <si>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</si>
  <si>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</si>
  <si>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</si>
  <si>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</si>
  <si>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</si>
  <si>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</si>
  <si>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</si>
  <si>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</si>
  <si>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</si>
  <si>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</si>
  <si>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</si>
  <si>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</si>
  <si>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</si>
  <si>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</si>
  <si>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</si>
  <si>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</si>
  <si>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</si>
  <si>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</si>
  <si>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</si>
  <si>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</si>
  <si>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</si>
  <si>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</si>
  <si>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</si>
  <si>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</si>
  <si>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</si>
  <si>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</si>
  <si>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</si>
  <si>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</si>
  <si>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</si>
  <si>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</si>
  <si>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</si>
  <si>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</si>
  <si>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</si>
  <si>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</si>
  <si>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</si>
  <si>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</si>
  <si>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</si>
  <si>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</si>
  <si>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</si>
  <si>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</si>
  <si>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</si>
  <si>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</si>
  <si>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</si>
  <si>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</si>
  <si>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</si>
  <si>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</si>
  <si>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</si>
  <si>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</si>
  <si>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</si>
  <si>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</si>
  <si>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</si>
  <si>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</si>
  <si>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</si>
  <si>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</si>
  <si>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</si>
  <si>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</si>
  <si>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</si>
  <si>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</si>
  <si>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</si>
  <si>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</si>
  <si>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</si>
  <si>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</si>
  <si>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</si>
  <si>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</si>
  <si>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</si>
  <si>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</si>
  <si>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</si>
  <si>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</si>
  <si>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</si>
  <si>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</si>
  <si>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</si>
  <si>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</si>
  <si>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</si>
  <si>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</si>
  <si>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</si>
  <si>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</si>
  <si>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</si>
  <si>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</si>
  <si>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</si>
  <si>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</si>
  <si>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</si>
  <si>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</si>
  <si>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</si>
  <si>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</si>
  <si>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</si>
  <si>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</si>
  <si>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</si>
  <si>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</si>
  <si>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</si>
  <si>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</si>
  <si>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</si>
  <si>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</si>
  <si>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</si>
  <si>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</si>
  <si>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</si>
  <si>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</si>
  <si>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</si>
  <si>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</si>
  <si>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</si>
  <si>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</si>
  <si>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</si>
  <si>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</si>
  <si>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</si>
  <si>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</si>
  <si>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</si>
  <si>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</si>
  <si>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</si>
  <si>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</si>
  <si>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</si>
  <si>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</si>
  <si>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</si>
  <si>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</si>
  <si>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</si>
  <si>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</si>
  <si>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</si>
  <si>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</si>
  <si>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</si>
  <si>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</si>
  <si>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</si>
  <si>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</si>
  <si>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</si>
  <si>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</si>
  <si>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</si>
  <si>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</si>
  <si>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</si>
  <si>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</si>
  <si>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</si>
  <si>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</si>
  <si>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</si>
  <si>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</si>
  <si>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</si>
  <si>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</si>
  <si>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</si>
  <si>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</si>
  <si>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</si>
  <si>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</si>
  <si>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</si>
  <si>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</si>
  <si>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</si>
  <si>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</si>
  <si>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</si>
  <si>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</si>
  <si>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</si>
  <si>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</si>
  <si>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</si>
  <si>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</si>
  <si>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</si>
  <si>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</si>
  <si>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</si>
  <si>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</si>
  <si>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</si>
  <si>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</si>
  <si>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</si>
  <si>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</si>
  <si>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</si>
  <si>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</si>
  <si>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</si>
  <si>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</si>
  <si>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</si>
  <si>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</si>
  <si>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</si>
  <si>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</si>
  <si>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</si>
  <si>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</si>
  <si>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</si>
  <si>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</si>
  <si>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</si>
  <si>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</si>
  <si>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</si>
  <si>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</si>
  <si>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</si>
  <si>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</si>
  <si>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</si>
  <si>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</si>
  <si>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</si>
  <si>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</si>
  <si>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</si>
  <si>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</si>
  <si>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</si>
  <si>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</si>
  <si>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</si>
  <si>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</si>
  <si>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</si>
  <si>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</si>
  <si>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</si>
  <si>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</si>
  <si>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</si>
  <si>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</si>
  <si>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</si>
  <si>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</si>
  <si>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</si>
  <si>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</si>
  <si>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</si>
  <si>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</si>
  <si>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</si>
  <si>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</si>
  <si>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</si>
  <si>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</si>
  <si>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</si>
  <si>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</si>
  <si>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</si>
  <si>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</si>
  <si>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</si>
  <si>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</si>
  <si>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</si>
  <si>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</si>
  <si>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</si>
  <si>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</si>
  <si>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</si>
  <si>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</si>
  <si>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</si>
  <si>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</si>
  <si>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</si>
  <si>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</si>
  <si>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</si>
  <si>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</si>
  <si>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</si>
  <si>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</si>
  <si>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</si>
  <si>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</si>
  <si>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</si>
  <si>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</si>
  <si>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</si>
  <si>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</si>
  <si>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</si>
  <si>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</si>
  <si>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</si>
  <si>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</si>
  <si>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</si>
  <si>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</si>
  <si>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</si>
  <si>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</si>
  <si>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</si>
  <si>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</si>
  <si>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</si>
  <si>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</si>
  <si>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</si>
  <si>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</si>
  <si>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</si>
  <si>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</si>
  <si>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</si>
  <si>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</si>
  <si>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</si>
  <si>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</si>
  <si>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</si>
  <si>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</si>
  <si>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</si>
  <si>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</si>
  <si>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</si>
  <si>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</si>
  <si>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</si>
  <si>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</si>
  <si>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</si>
  <si>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</si>
  <si>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</si>
  <si>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</si>
  <si>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</si>
  <si>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</si>
  <si>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</si>
  <si>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</si>
  <si>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</si>
  <si>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</si>
  <si>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</si>
  <si>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</si>
  <si>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</si>
  <si>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</si>
  <si>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</si>
  <si>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</si>
  <si>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</si>
  <si>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</si>
  <si>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</si>
  <si>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</si>
  <si>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</si>
  <si>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</si>
  <si>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</si>
  <si>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</si>
  <si>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</si>
  <si>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</si>
  <si>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</si>
  <si>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</si>
  <si>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</si>
  <si>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</si>
  <si>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</si>
  <si>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</si>
  <si>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</si>
  <si>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</si>
  <si>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</si>
  <si>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</si>
  <si>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</si>
  <si>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</si>
  <si>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</si>
  <si>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</si>
  <si>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</si>
  <si>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</si>
  <si>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</si>
  <si>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</si>
  <si>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</si>
  <si>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</si>
  <si>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</si>
  <si>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</si>
  <si>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</si>
  <si>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</si>
  <si>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</si>
  <si>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</si>
  <si>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</si>
  <si>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</si>
  <si>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</si>
  <si>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</si>
  <si>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</si>
  <si>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</si>
  <si>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</si>
  <si>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</si>
  <si>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</si>
  <si>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</si>
  <si>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</si>
  <si>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</si>
  <si>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</si>
  <si>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</si>
  <si>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</si>
  <si>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</si>
  <si>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</si>
  <si>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</si>
  <si>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</si>
  <si>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</si>
  <si>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</si>
  <si>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</si>
  <si>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</si>
  <si>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</si>
  <si>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</si>
  <si>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</si>
  <si>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</si>
  <si>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</si>
  <si>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</si>
  <si>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</si>
  <si>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</si>
  <si>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</si>
  <si>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</si>
  <si>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</si>
  <si>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</si>
  <si>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</si>
  <si>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</si>
  <si>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</si>
  <si>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</si>
  <si>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</si>
  <si>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</si>
  <si>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</si>
  <si>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</si>
  <si>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</si>
  <si>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</si>
  <si>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</si>
  <si>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</si>
  <si>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</si>
  <si>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</si>
  <si>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</si>
  <si>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</si>
  <si>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</si>
  <si>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</si>
  <si>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</si>
  <si>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</si>
  <si>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</si>
  <si>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</si>
  <si>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</si>
  <si>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</si>
  <si>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</si>
  <si>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</si>
  <si>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</si>
  <si>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</si>
  <si>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</si>
  <si>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</si>
  <si>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</si>
  <si>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</si>
  <si>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</si>
  <si>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</si>
  <si>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</si>
  <si>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</si>
  <si>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</si>
  <si>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</si>
  <si>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</si>
  <si>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</si>
  <si>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</si>
  <si>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</si>
  <si>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</si>
  <si>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</si>
  <si>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</si>
  <si>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</si>
  <si>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</si>
  <si>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</si>
  <si>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</si>
  <si>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</si>
  <si>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</si>
  <si>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</si>
  <si>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</si>
  <si>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</si>
  <si>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</si>
  <si>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</si>
  <si>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</si>
  <si>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</si>
  <si>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</si>
  <si>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</si>
  <si>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</si>
  <si>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</si>
  <si>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</si>
  <si>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</si>
  <si>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</si>
  <si>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</si>
  <si>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</si>
  <si>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</si>
  <si>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</si>
  <si>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</si>
  <si>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</si>
  <si>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</si>
  <si>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</si>
  <si>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</si>
  <si>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</si>
  <si>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</si>
  <si>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</si>
  <si>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</si>
  <si>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</si>
  <si>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</si>
  <si>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</si>
  <si>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</si>
  <si>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</si>
  <si>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</si>
  <si>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</si>
  <si>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</si>
  <si>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</si>
  <si>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</si>
  <si>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</si>
  <si>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</si>
  <si>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</si>
  <si>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</si>
  <si>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</si>
  <si>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</si>
  <si>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</si>
  <si>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</si>
  <si>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</si>
  <si>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</si>
  <si>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</si>
  <si>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</si>
  <si>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</si>
  <si>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</si>
  <si>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</si>
  <si>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</si>
  <si>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</si>
  <si>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</si>
  <si>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</si>
  <si>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</si>
  <si>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</si>
  <si>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</si>
  <si>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</si>
  <si>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</si>
  <si>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</si>
  <si>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</si>
  <si>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</si>
  <si>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</si>
  <si>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</si>
  <si>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</si>
  <si>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</si>
  <si>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</si>
  <si>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</si>
  <si>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</si>
  <si>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</si>
  <si>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</si>
  <si>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</si>
  <si>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</si>
  <si>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</si>
  <si>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</si>
  <si>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</si>
  <si>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</si>
  <si>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</si>
  <si>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</si>
  <si>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</si>
  <si>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</si>
  <si>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</si>
  <si>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</si>
  <si>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</si>
  <si>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</si>
  <si>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</si>
  <si>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</si>
  <si>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</si>
  <si>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</si>
  <si>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</si>
  <si>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</si>
  <si>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</si>
  <si>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</si>
  <si>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</si>
  <si>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</si>
  <si>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</si>
  <si>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</si>
  <si>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</si>
  <si>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</si>
  <si>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</si>
  <si>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</si>
  <si>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</si>
  <si>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</si>
  <si>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</si>
  <si>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</si>
  <si>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</si>
  <si>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</si>
  <si>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</si>
  <si>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</si>
  <si>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</si>
  <si>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</si>
  <si>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</si>
  <si>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</si>
  <si>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</si>
  <si>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</si>
  <si>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</si>
  <si>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</si>
  <si>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</si>
  <si>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</si>
  <si>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</si>
  <si>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</si>
  <si>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</si>
  <si>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</si>
  <si>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</si>
  <si>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</si>
  <si>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</si>
  <si>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</si>
  <si>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</si>
  <si>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</si>
  <si>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</si>
  <si>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</si>
  <si>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</si>
  <si>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</si>
  <si>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</si>
  <si>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</si>
  <si>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</si>
  <si>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</si>
  <si>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</si>
  <si>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</si>
  <si>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</si>
  <si>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</si>
  <si>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</si>
  <si>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</si>
  <si>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</si>
  <si>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</si>
  <si>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</si>
  <si>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</si>
  <si>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</si>
  <si>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</si>
  <si>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</si>
  <si>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</si>
  <si>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</si>
  <si>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</si>
  <si>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</si>
  <si>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</si>
  <si>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</si>
  <si>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</si>
  <si>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</si>
  <si>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</si>
  <si>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</si>
  <si>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</si>
  <si>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</si>
  <si>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</si>
  <si>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</si>
  <si>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</si>
  <si>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</si>
  <si>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</si>
  <si>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</si>
  <si>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</si>
  <si>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</si>
  <si>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</si>
  <si>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</si>
  <si>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</si>
  <si>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</si>
  <si>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</si>
  <si>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</si>
  <si>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</si>
  <si>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</si>
  <si>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</si>
  <si>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</si>
  <si>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</si>
  <si>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</si>
  <si>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</si>
  <si>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</si>
  <si>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</si>
  <si>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</si>
  <si>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</si>
  <si>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</si>
  <si>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</si>
  <si>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</si>
  <si>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</si>
  <si>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</si>
  <si>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</si>
  <si>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</si>
  <si>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</si>
  <si>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</si>
  <si>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</si>
  <si>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</si>
  <si>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</si>
  <si>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</si>
  <si>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</si>
  <si>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</si>
  <si>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</si>
  <si>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</si>
  <si>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</si>
  <si>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</si>
  <si>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</si>
  <si>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</si>
  <si>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</si>
  <si>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</si>
  <si>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</si>
  <si>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</si>
  <si>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</si>
  <si>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</si>
  <si>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</si>
  <si>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</si>
  <si>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</si>
  <si>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</si>
  <si>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</si>
  <si>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</si>
  <si>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</si>
  <si>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</si>
  <si>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</si>
  <si>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</si>
  <si>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</si>
  <si>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</si>
  <si>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</si>
  <si>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</si>
  <si>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</si>
  <si>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</si>
  <si>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</si>
  <si>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</si>
  <si>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</si>
  <si>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</si>
  <si>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</si>
  <si>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</si>
  <si>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</si>
  <si>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</si>
  <si>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</si>
  <si>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</si>
  <si>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</si>
  <si>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</si>
  <si>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</si>
  <si>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</si>
  <si>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</si>
  <si>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</si>
  <si>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</si>
  <si>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</si>
  <si>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</si>
  <si>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</si>
  <si>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</si>
  <si>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</si>
  <si>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</si>
  <si>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</si>
  <si>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</si>
  <si>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</si>
  <si>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</si>
  <si>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</si>
  <si>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</si>
  <si>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</si>
  <si>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</si>
  <si>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</si>
  <si>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</si>
  <si>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</si>
  <si>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</si>
  <si>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</si>
  <si>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</si>
  <si>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</si>
  <si>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</si>
  <si>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</si>
  <si>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</si>
  <si>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</si>
  <si>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</si>
  <si>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</si>
  <si>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</si>
  <si>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</si>
  <si>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</si>
  <si>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</si>
  <si>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</si>
  <si>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</si>
  <si>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</si>
  <si>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</si>
  <si>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</si>
  <si>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</si>
  <si>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</si>
  <si>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</si>
  <si>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</si>
  <si>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</si>
  <si>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</si>
  <si>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</si>
  <si>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</si>
  <si>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</si>
  <si>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</si>
  <si>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</si>
  <si>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</si>
  <si>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</si>
  <si>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</si>
  <si>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</si>
  <si>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</si>
  <si>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</si>
  <si>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</si>
  <si>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</si>
  <si>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</si>
  <si>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</si>
  <si>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</si>
  <si>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</si>
  <si>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</si>
  <si>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</si>
  <si>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</si>
  <si>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</si>
  <si>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</si>
  <si>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</si>
  <si>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</si>
  <si>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</si>
  <si>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</si>
  <si>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</si>
  <si>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</si>
  <si>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</si>
  <si>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</si>
  <si>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</si>
  <si>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</si>
  <si>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</si>
  <si>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</si>
  <si>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</si>
  <si>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</si>
  <si>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</si>
  <si>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</si>
  <si>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</si>
  <si>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</si>
  <si>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</si>
  <si>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</si>
  <si>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</si>
  <si>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</si>
  <si>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</si>
  <si>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</si>
  <si>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</si>
  <si>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</si>
  <si>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</si>
  <si>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</si>
  <si>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</si>
  <si>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</si>
  <si>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</si>
  <si>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</si>
  <si>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</si>
  <si>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</si>
  <si>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</si>
  <si>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</si>
  <si>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</si>
  <si>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</si>
  <si>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</si>
  <si>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</si>
  <si>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</si>
  <si>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</si>
  <si>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</si>
  <si>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</si>
  <si>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</si>
  <si>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</si>
  <si>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</si>
  <si>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</si>
  <si>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</si>
  <si>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</si>
  <si>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</si>
  <si>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</si>
  <si>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</si>
  <si>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</si>
  <si>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</si>
  <si>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</si>
  <si>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</si>
  <si>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</si>
  <si>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</si>
  <si>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</si>
  <si>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</si>
  <si>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</si>
  <si>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</si>
  <si>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</si>
  <si>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</si>
  <si>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</si>
  <si>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</si>
  <si>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</si>
  <si>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</si>
  <si>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</si>
  <si>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</si>
  <si>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</si>
  <si>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</si>
  <si>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</si>
  <si>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</si>
  <si>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</si>
  <si>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</si>
  <si>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</si>
  <si>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</si>
  <si>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</si>
  <si>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</si>
  <si>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</si>
  <si>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</si>
  <si>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</si>
  <si>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</si>
  <si>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</si>
  <si>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</si>
  <si>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</si>
  <si>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</si>
  <si>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</si>
  <si>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</si>
  <si>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</si>
  <si>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</si>
  <si>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</si>
  <si>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</si>
  <si>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</si>
  <si>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</si>
  <si>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</si>
  <si>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</si>
  <si>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</si>
  <si>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</si>
  <si>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</si>
  <si>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</si>
  <si>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</si>
  <si>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</si>
  <si>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</si>
  <si>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</si>
  <si>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</si>
  <si>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</si>
  <si>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</si>
  <si>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</si>
  <si>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</si>
  <si>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</si>
  <si>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</si>
  <si>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</si>
  <si>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</si>
  <si>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</si>
  <si>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</si>
  <si>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</si>
  <si>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</si>
  <si>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</si>
  <si>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</si>
  <si>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</si>
  <si>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</si>
  <si>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</si>
  <si>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</si>
  <si>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</si>
  <si>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</si>
  <si>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</si>
  <si>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</si>
  <si>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</si>
  <si>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</si>
  <si>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</si>
  <si>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</si>
  <si>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</si>
  <si>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</si>
  <si>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</si>
  <si>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</si>
  <si>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</si>
  <si>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</si>
  <si>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</si>
  <si>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</si>
  <si>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</si>
  <si>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</si>
  <si>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</si>
  <si>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</si>
  <si>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</si>
  <si>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</si>
  <si>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</si>
  <si>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</si>
  <si>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</si>
  <si>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</si>
  <si>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</si>
  <si>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</si>
  <si>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</si>
  <si>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</si>
  <si>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</si>
  <si>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</si>
  <si>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</si>
  <si>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</si>
  <si>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</si>
  <si>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</si>
  <si>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</si>
  <si>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</si>
  <si>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</si>
  <si>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</si>
  <si>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</si>
  <si>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</si>
  <si>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</si>
  <si>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</si>
  <si>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</si>
  <si>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</si>
  <si>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</si>
  <si>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</si>
  <si>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</si>
  <si>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</si>
  <si>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</si>
  <si>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</si>
  <si>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</si>
  <si>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</si>
  <si>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</si>
  <si>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</si>
  <si>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</si>
  <si>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</si>
  <si>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</si>
  <si>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</si>
  <si>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</si>
  <si>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</si>
  <si>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</si>
  <si>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</si>
  <si>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</si>
  <si>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</si>
  <si>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</si>
  <si>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</si>
  <si>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</si>
  <si>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</si>
  <si>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</si>
  <si>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</si>
  <si>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</si>
  <si>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</si>
  <si>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</si>
  <si>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</si>
  <si>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</si>
  <si>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</si>
  <si>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</si>
  <si>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</si>
  <si>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</si>
  <si>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</si>
  <si>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</si>
  <si>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</si>
  <si>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</si>
  <si>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</si>
  <si>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</si>
  <si>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</si>
  <si>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</si>
  <si>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</si>
  <si>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</si>
  <si>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</si>
  <si>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</si>
  <si>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</si>
  <si>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</si>
  <si>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</si>
  <si>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</si>
  <si>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</si>
  <si>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</si>
  <si>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</si>
  <si>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</si>
  <si>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</si>
  <si>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</si>
  <si>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</si>
  <si>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</si>
  <si>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</si>
  <si>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</si>
  <si>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</si>
  <si>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</si>
  <si>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</si>
  <si>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</si>
  <si>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</si>
  <si>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</si>
  <si>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</si>
  <si>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</si>
  <si>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</si>
  <si>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</si>
  <si>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</si>
  <si>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</si>
  <si>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</si>
  <si>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</si>
  <si>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</si>
  <si>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</si>
  <si>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</si>
  <si>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</si>
  <si>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</si>
  <si>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</si>
  <si>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</si>
  <si>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</si>
  <si>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</si>
  <si>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</si>
  <si>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</si>
  <si>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</si>
  <si>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</si>
  <si>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</si>
  <si>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</si>
  <si>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</si>
  <si>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</si>
  <si>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</si>
  <si>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</si>
  <si>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</si>
  <si>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</si>
  <si>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</si>
  <si>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</si>
  <si>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</si>
  <si>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</si>
  <si>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</si>
  <si>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</si>
  <si>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</si>
  <si>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</si>
  <si>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</si>
  <si>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</si>
  <si>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</si>
  <si>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</si>
  <si>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</si>
  <si>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</si>
  <si>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</si>
  <si>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</si>
  <si>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</si>
  <si>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</si>
  <si>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</si>
  <si>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</si>
  <si>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</si>
  <si>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</si>
  <si>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</si>
  <si>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</si>
  <si>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</si>
  <si>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</si>
  <si>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</si>
  <si>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</si>
  <si>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</si>
  <si>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</si>
  <si>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</si>
  <si>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</si>
  <si>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</si>
  <si>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</si>
  <si>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</si>
  <si>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</si>
  <si>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</si>
  <si>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</si>
  <si>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</si>
  <si>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</si>
  <si>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</si>
  <si>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</si>
  <si>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</si>
  <si>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</si>
  <si>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</si>
  <si>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</si>
  <si>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</si>
  <si>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</si>
  <si>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</si>
  <si>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</si>
  <si>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</si>
  <si>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</si>
  <si>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</si>
  <si>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</si>
  <si>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</si>
  <si>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</si>
  <si>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</si>
  <si>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</si>
  <si>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</si>
  <si>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</si>
  <si>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</si>
  <si>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</si>
  <si>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</si>
  <si>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</si>
  <si>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</si>
  <si>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</si>
  <si>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</si>
  <si>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</si>
  <si>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</si>
  <si>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</si>
  <si>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</si>
  <si>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</si>
  <si>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</si>
  <si>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</si>
  <si>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</si>
  <si>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</si>
  <si>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</si>
  <si>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</si>
  <si>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</si>
  <si>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</si>
  <si>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</si>
  <si>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</si>
  <si>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</si>
  <si>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</si>
  <si>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</si>
  <si>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</si>
  <si>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</si>
  <si>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</si>
  <si>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</si>
  <si>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</si>
  <si>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</si>
  <si>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</si>
  <si>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</si>
  <si>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</si>
  <si>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</si>
  <si>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</si>
  <si>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</si>
  <si>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</si>
  <si>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</si>
  <si>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</si>
  <si>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</si>
  <si>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</si>
  <si>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</si>
  <si>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</si>
  <si>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</si>
  <si>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</si>
  <si>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</si>
  <si>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</si>
  <si>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</si>
  <si>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</si>
  <si>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</si>
  <si>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</si>
  <si>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</si>
  <si>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</si>
  <si>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</si>
  <si>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</si>
  <si>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</si>
  <si>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</si>
  <si>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</si>
  <si>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</si>
  <si>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</si>
  <si>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</si>
  <si>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</si>
  <si>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</si>
  <si>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</si>
  <si>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</si>
  <si>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</si>
  <si>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</si>
  <si>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</si>
  <si>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</si>
  <si>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</si>
  <si>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</si>
  <si>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</si>
  <si>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</si>
  <si>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</si>
  <si>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</si>
  <si>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</si>
  <si>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</si>
  <si>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</si>
  <si>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</si>
  <si>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</si>
  <si>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</si>
  <si>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</si>
  <si>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</si>
  <si>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</si>
  <si>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</si>
  <si>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</si>
  <si>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</si>
  <si>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</si>
  <si>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</si>
  <si>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</si>
  <si>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</si>
  <si>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</si>
  <si>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</si>
  <si>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</si>
  <si>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</si>
  <si>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</si>
  <si>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</si>
  <si>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</si>
  <si>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</si>
  <si>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</si>
  <si>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</si>
  <si>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</si>
  <si>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</si>
  <si>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</si>
  <si>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</si>
  <si>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</si>
  <si>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</si>
  <si>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</si>
  <si>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</si>
  <si>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</si>
  <si>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</si>
  <si>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</si>
  <si>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</si>
  <si>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</si>
  <si>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</si>
  <si>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</si>
  <si>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</si>
  <si>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</si>
  <si>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</si>
  <si>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</si>
  <si>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</si>
  <si>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</si>
  <si>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</si>
  <si>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</si>
  <si>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</si>
  <si>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</si>
  <si>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</si>
  <si>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</si>
  <si>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</si>
  <si>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</si>
  <si>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</si>
  <si>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</si>
  <si>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</si>
  <si>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</si>
  <si>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</si>
  <si>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</si>
  <si>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</si>
  <si>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</si>
  <si>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</si>
  <si>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</si>
  <si>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</si>
  <si>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</si>
  <si>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</si>
  <si>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</si>
  <si>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</si>
  <si>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</si>
  <si>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</si>
  <si>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</si>
  <si>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</si>
  <si>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</si>
  <si>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</si>
  <si>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</si>
  <si>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</si>
  <si>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</si>
  <si>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</si>
  <si>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</si>
  <si>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</si>
  <si>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</si>
  <si>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</si>
  <si>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</si>
  <si>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</si>
  <si>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</si>
  <si>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</si>
  <si>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</si>
  <si>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</si>
  <si>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</si>
  <si>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</si>
  <si>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</si>
  <si>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</si>
  <si>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</si>
  <si>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</si>
  <si>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</si>
  <si>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</si>
  <si>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</si>
  <si>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</si>
  <si>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</si>
  <si>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</si>
  <si>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</si>
  <si>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</si>
  <si>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</si>
  <si>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</si>
  <si>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</si>
  <si>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</si>
  <si>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</si>
  <si>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</si>
  <si>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</si>
  <si>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</si>
  <si>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</si>
  <si>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</si>
  <si>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</si>
  <si>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</si>
  <si>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</si>
  <si>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</si>
  <si>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</si>
  <si>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</si>
  <si>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</si>
  <si>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</si>
  <si>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</si>
  <si>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</si>
  <si>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</si>
  <si>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</si>
  <si>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</si>
  <si>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</si>
  <si>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</si>
  <si>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</si>
  <si>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</si>
  <si>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</si>
  <si>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</si>
  <si>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</si>
  <si>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</si>
  <si>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</si>
  <si>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</si>
  <si>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</si>
  <si>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</si>
  <si>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</si>
  <si>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</si>
  <si>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</si>
  <si>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</si>
  <si>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</si>
  <si>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</si>
  <si>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</si>
  <si>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</si>
  <si>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</si>
  <si>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</si>
  <si>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</si>
  <si>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</si>
  <si>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</si>
  <si>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</si>
  <si>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</si>
  <si>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</si>
  <si>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</si>
  <si>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</si>
  <si>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</si>
  <si>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</si>
  <si>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</si>
  <si>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</si>
  <si>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</si>
  <si>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</si>
  <si>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</si>
  <si>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</si>
  <si>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</si>
  <si>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</si>
  <si>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</si>
  <si>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</si>
  <si>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</si>
  <si>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</si>
  <si>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</si>
  <si>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</si>
  <si>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</si>
  <si>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</si>
  <si>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</si>
  <si>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</si>
  <si>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</si>
  <si>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</si>
  <si>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</si>
  <si>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</si>
  <si>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</si>
  <si>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</si>
  <si>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</si>
  <si>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</si>
  <si>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</si>
  <si>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</si>
  <si>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</si>
  <si>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</si>
  <si>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</si>
  <si>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</si>
  <si>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</si>
  <si>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</si>
  <si>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</si>
  <si>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</si>
  <si>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</si>
  <si>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</si>
  <si>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</si>
  <si>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</si>
  <si>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</si>
  <si>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</si>
  <si>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</si>
  <si>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</si>
  <si>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</si>
  <si>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</si>
  <si>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</si>
  <si>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</si>
  <si>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</si>
  <si>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</si>
  <si>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</si>
  <si>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</si>
  <si>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</si>
  <si>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</si>
  <si>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</si>
  <si>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</si>
  <si>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</si>
  <si>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</si>
  <si>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</si>
  <si>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</si>
  <si>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</si>
  <si>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</si>
  <si>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</si>
  <si>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</si>
  <si>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</si>
  <si>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</si>
  <si>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</si>
  <si>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</si>
  <si>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</si>
  <si>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</si>
  <si>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</si>
  <si>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</si>
  <si>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</si>
  <si>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</si>
  <si>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</si>
  <si>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</si>
  <si>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</si>
  <si>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</si>
  <si>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</si>
  <si>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</si>
  <si>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</si>
  <si>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</si>
  <si>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</si>
  <si>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</si>
  <si>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</si>
  <si>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</si>
  <si>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</si>
  <si>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</si>
  <si>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</si>
  <si>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</si>
  <si>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</si>
  <si>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</si>
  <si>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</si>
  <si>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</si>
  <si>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</si>
  <si>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</si>
  <si>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</si>
  <si>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</si>
  <si>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</si>
  <si>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</si>
  <si>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</si>
  <si>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</si>
  <si>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</si>
  <si>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</si>
  <si>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</si>
  <si>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</si>
  <si>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</si>
  <si>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</si>
  <si>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</si>
  <si>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</si>
  <si>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</si>
  <si>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</si>
  <si>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</si>
  <si>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</si>
  <si>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</si>
  <si>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</si>
  <si>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</si>
  <si>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</si>
  <si>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</si>
  <si>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</si>
  <si>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</si>
  <si>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</si>
  <si>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</si>
  <si>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</si>
  <si>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</si>
  <si>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</si>
  <si>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</si>
  <si>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</si>
  <si>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</si>
  <si>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</si>
  <si>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</si>
  <si>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</si>
  <si>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</si>
  <si>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</si>
  <si>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</si>
  <si>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</si>
  <si>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</si>
  <si>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</si>
  <si>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</si>
  <si>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</si>
  <si>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</si>
  <si>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</si>
  <si>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</si>
  <si>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</si>
  <si>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</si>
  <si>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</si>
  <si>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</si>
  <si>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</si>
  <si>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</si>
  <si>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</si>
  <si>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</si>
  <si>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</si>
  <si>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</si>
  <si>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</si>
  <si>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</si>
  <si>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</si>
  <si>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</si>
  <si>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</si>
  <si>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</si>
  <si>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</si>
  <si>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</si>
  <si>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</si>
  <si>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</si>
  <si>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</si>
  <si>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</si>
  <si>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</si>
  <si>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</si>
  <si>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</si>
  <si>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</si>
  <si>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</si>
  <si>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</si>
  <si>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</si>
  <si>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</si>
  <si>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</si>
  <si>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</si>
  <si>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</si>
  <si>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</si>
  <si>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</si>
  <si>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</si>
  <si>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</si>
  <si>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</si>
  <si>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</si>
  <si>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</si>
  <si>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</si>
  <si>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</si>
  <si>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</si>
  <si>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</si>
  <si>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</si>
  <si>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</si>
  <si>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</si>
  <si>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</si>
  <si>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</si>
  <si>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</si>
  <si>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</si>
  <si>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</si>
  <si>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</si>
  <si>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</si>
  <si>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</si>
  <si>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</si>
  <si>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</si>
  <si>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</si>
  <si>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</si>
  <si>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</si>
  <si>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</si>
  <si>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</si>
  <si>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</si>
  <si>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</si>
  <si>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</si>
  <si>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</si>
  <si>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</si>
  <si>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</si>
  <si>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</si>
  <si>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</si>
  <si>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</si>
  <si>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</si>
  <si>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</si>
  <si>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</si>
  <si>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</si>
  <si>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</si>
  <si>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</si>
  <si>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</si>
  <si>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</si>
  <si>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</si>
  <si>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</si>
  <si>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</si>
  <si>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</si>
  <si>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</si>
  <si>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</si>
  <si>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</si>
  <si>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</si>
  <si>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</si>
  <si>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</si>
  <si>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</si>
  <si>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</si>
  <si>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</si>
  <si>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</si>
  <si>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</si>
  <si>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</si>
  <si>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</si>
  <si>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</si>
  <si>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</si>
  <si>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</si>
  <si>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</si>
  <si>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</si>
  <si>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</si>
  <si>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</si>
  <si>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</si>
  <si>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</si>
  <si>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</si>
  <si>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</si>
  <si>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</si>
  <si>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</si>
  <si>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</si>
  <si>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</si>
  <si>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</si>
  <si>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</si>
  <si>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</si>
  <si>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</si>
  <si>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</si>
  <si>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</si>
  <si>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</si>
  <si>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</si>
  <si>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</si>
  <si>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</si>
  <si>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</si>
  <si>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</si>
  <si>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</si>
  <si>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</si>
  <si>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</si>
  <si>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</si>
  <si>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</si>
  <si>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</si>
  <si>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</si>
  <si>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</si>
  <si>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</si>
  <si>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</si>
  <si>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</si>
  <si>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</si>
  <si>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</si>
  <si>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</si>
  <si>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</si>
  <si>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</si>
  <si>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</si>
  <si>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</si>
  <si>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</si>
  <si>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</si>
  <si>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</si>
  <si>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</si>
  <si>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</si>
  <si>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</si>
  <si>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</si>
  <si>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</si>
  <si>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</si>
  <si>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</si>
  <si>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</si>
  <si>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</si>
  <si>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</si>
  <si>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</si>
  <si>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</si>
  <si>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</si>
  <si>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</si>
  <si>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</si>
  <si>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</si>
  <si>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</si>
  <si>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</si>
  <si>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</si>
  <si>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</si>
  <si>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</si>
  <si>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</si>
  <si>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</si>
  <si>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</si>
  <si>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</si>
  <si>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</si>
  <si>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</si>
  <si>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</si>
  <si>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</si>
  <si>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</si>
  <si>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</si>
  <si>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</si>
  <si>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</si>
  <si>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</si>
  <si>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</si>
  <si>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</si>
  <si>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</si>
  <si>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</si>
  <si>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</si>
  <si>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</si>
  <si>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</si>
  <si>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</si>
  <si>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</si>
  <si>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</si>
  <si>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</si>
  <si>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</si>
  <si>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</si>
  <si>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</si>
  <si>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</si>
  <si>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</si>
  <si>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</si>
  <si>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</si>
  <si>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</si>
  <si>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</si>
  <si>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</si>
  <si>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</si>
  <si>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</si>
  <si>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</si>
  <si>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</si>
  <si>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</si>
  <si>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</si>
  <si>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</si>
  <si>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</si>
  <si>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</si>
  <si>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</si>
  <si>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</si>
  <si>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</si>
  <si>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</si>
  <si>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</si>
  <si>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</si>
  <si>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</si>
  <si>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</si>
  <si>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</si>
  <si>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</si>
  <si>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</si>
  <si>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</si>
  <si>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</si>
  <si>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</si>
  <si>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</si>
  <si>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</si>
  <si>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</si>
  <si>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</si>
  <si>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</si>
  <si>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</si>
  <si>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</si>
  <si>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</si>
  <si>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</si>
  <si>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</si>
  <si>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</si>
  <si>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</si>
  <si>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</si>
  <si>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</si>
  <si>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</si>
  <si>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</si>
  <si>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</si>
  <si>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</si>
  <si>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</si>
  <si>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</si>
  <si>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</si>
  <si>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</si>
  <si>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</si>
  <si>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</si>
  <si>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</si>
  <si>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</si>
  <si>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</si>
  <si>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</si>
  <si>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</si>
  <si>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</si>
  <si>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</si>
  <si>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</si>
  <si>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</si>
  <si>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</si>
  <si>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</si>
  <si>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</si>
  <si>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</si>
  <si>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</si>
  <si>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</si>
  <si>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</si>
  <si>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</si>
  <si>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</si>
  <si>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</si>
  <si>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</si>
  <si>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</si>
  <si>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</si>
  <si>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</si>
  <si>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</si>
  <si>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</si>
  <si>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</si>
  <si>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</si>
  <si>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</si>
  <si>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</si>
  <si>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</si>
  <si>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</si>
  <si>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</si>
  <si>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</si>
  <si>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</si>
  <si>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</si>
  <si>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</si>
  <si>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</si>
  <si>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</si>
  <si>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</si>
  <si>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</si>
  <si>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</si>
  <si>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</si>
  <si>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</si>
  <si>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</si>
  <si>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</si>
  <si>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</si>
  <si>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</si>
  <si>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</si>
  <si>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</si>
  <si>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</si>
  <si>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</si>
  <si>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</si>
  <si>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</si>
  <si>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</si>
  <si>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</si>
  <si>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</si>
  <si>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</si>
  <si>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</si>
  <si>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</si>
  <si>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</si>
  <si>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</si>
  <si>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</si>
  <si>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</si>
  <si>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</si>
  <si>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</si>
  <si>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</si>
  <si>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</si>
  <si>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</si>
  <si>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</si>
  <si>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</si>
  <si>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</si>
  <si>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</si>
  <si>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</si>
  <si>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</si>
  <si>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</si>
  <si>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</si>
  <si>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</si>
  <si>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</si>
  <si>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</si>
  <si>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</si>
  <si>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</si>
  <si>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</si>
  <si>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</si>
  <si>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</si>
  <si>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</si>
  <si>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</si>
  <si>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</si>
  <si>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</si>
  <si>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</si>
  <si>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</si>
  <si>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</si>
  <si>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</si>
  <si>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</si>
  <si>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</si>
  <si>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</si>
  <si>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</si>
  <si>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</si>
  <si>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</si>
  <si>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</si>
  <si>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</si>
  <si>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</si>
  <si>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</si>
  <si>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</si>
  <si>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</si>
  <si>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</si>
  <si>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</si>
  <si>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</si>
  <si>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</si>
  <si>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</si>
  <si>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</si>
  <si>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</si>
  <si>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</si>
  <si>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</si>
  <si>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</si>
  <si>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</si>
  <si>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</si>
  <si>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</si>
  <si>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</si>
  <si>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</si>
  <si>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</si>
  <si>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</si>
  <si>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</si>
  <si>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</si>
  <si>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</si>
  <si>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</si>
  <si>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</si>
  <si>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</si>
  <si>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</si>
  <si>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</si>
  <si>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</si>
  <si>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</si>
  <si>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</si>
  <si>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</si>
  <si>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</si>
  <si>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</si>
  <si>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</si>
  <si>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</si>
  <si>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</si>
  <si>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</si>
  <si>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</si>
  <si>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</si>
  <si>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</si>
  <si>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</si>
  <si>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</si>
  <si>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</si>
  <si>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</si>
  <si>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</si>
  <si>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</si>
  <si>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</si>
  <si>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</si>
  <si>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</si>
  <si>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</si>
  <si>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</si>
  <si>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</si>
  <si>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</si>
  <si>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</si>
  <si>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</si>
  <si>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</si>
  <si>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</si>
  <si>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</si>
  <si>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</si>
  <si>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</si>
  <si>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</si>
  <si>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</si>
  <si>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</si>
  <si>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</si>
  <si>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</si>
  <si>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</si>
  <si>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</si>
  <si>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</si>
  <si>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</si>
  <si>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</si>
  <si>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</si>
  <si>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</si>
  <si>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</si>
  <si>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</si>
  <si>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</si>
  <si>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</si>
  <si>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</si>
  <si>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</si>
  <si>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</si>
  <si>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</si>
  <si>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</si>
  <si>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</si>
  <si>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</si>
  <si>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</si>
  <si>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</si>
  <si>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</si>
  <si>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</si>
  <si>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</si>
  <si>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</si>
  <si>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</si>
  <si>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</si>
  <si>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</si>
  <si>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</si>
  <si>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</si>
  <si>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</si>
  <si>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</si>
  <si>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</si>
  <si>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</si>
  <si>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</si>
  <si>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</si>
  <si>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</si>
  <si>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</si>
  <si>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</si>
  <si>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</si>
  <si>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</si>
  <si>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</si>
  <si>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</si>
  <si>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</si>
  <si>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</si>
  <si>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</si>
  <si>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</si>
  <si>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</si>
  <si>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</si>
  <si>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</si>
  <si>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</si>
  <si>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</si>
  <si>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</si>
  <si>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</si>
  <si>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</si>
  <si>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</si>
  <si>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</si>
  <si>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</si>
  <si>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</si>
  <si>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</si>
  <si>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</si>
  <si>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</si>
  <si>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</si>
  <si>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</si>
  <si>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</si>
  <si>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</si>
  <si>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</si>
  <si>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</si>
  <si>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</si>
  <si>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</si>
  <si>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</si>
  <si>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</si>
  <si>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</si>
  <si>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</si>
  <si>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</si>
  <si>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</si>
  <si>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</si>
  <si>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</si>
  <si>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</si>
  <si>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</si>
  <si>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</si>
  <si>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</si>
  <si>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</si>
  <si>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</si>
  <si>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</si>
  <si>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</si>
  <si>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</si>
  <si>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</si>
  <si>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</si>
  <si>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</si>
  <si>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</si>
  <si>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</si>
  <si>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</si>
  <si>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</si>
  <si>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</si>
  <si>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</si>
  <si>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</si>
  <si>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</si>
  <si>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</si>
  <si>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</si>
  <si>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</si>
  <si>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</si>
  <si>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</si>
  <si>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</si>
  <si>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</si>
  <si>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</si>
  <si>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</si>
  <si>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</si>
  <si>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</si>
  <si>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</si>
  <si>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</si>
  <si>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</si>
  <si>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</si>
  <si>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</si>
  <si>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</si>
  <si>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</si>
  <si>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</si>
  <si>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</si>
  <si>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</si>
  <si>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</si>
  <si>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</si>
  <si>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</si>
  <si>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</si>
  <si>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</si>
  <si>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</si>
  <si>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</si>
  <si>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</si>
  <si>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</si>
  <si>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</si>
  <si>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</si>
  <si>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</si>
  <si>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</si>
  <si>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</si>
  <si>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</si>
  <si>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</si>
  <si>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</si>
  <si>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</si>
  <si>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</si>
  <si>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</si>
  <si>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</si>
  <si>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</si>
  <si>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</si>
  <si>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</si>
  <si>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</si>
  <si>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</si>
  <si>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</si>
  <si>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</si>
  <si>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</si>
  <si>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</si>
  <si>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</si>
  <si>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</si>
  <si>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</si>
  <si>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</si>
  <si>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</si>
  <si>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</si>
  <si>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</si>
  <si>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</si>
  <si>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</si>
  <si>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</si>
  <si>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</si>
  <si>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</si>
  <si>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</si>
  <si>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</si>
  <si>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</si>
  <si>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</si>
  <si>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</si>
  <si>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</si>
  <si>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</si>
  <si>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</si>
  <si>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</si>
  <si>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</si>
  <si>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</si>
  <si>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</si>
  <si>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</si>
  <si>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</si>
  <si>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</si>
  <si>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</si>
  <si>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</si>
  <si>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</si>
  <si>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</si>
  <si>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</si>
  <si>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</si>
  <si>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</si>
  <si>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</si>
  <si>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</si>
  <si>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</si>
  <si>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</si>
  <si>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</si>
  <si>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</si>
  <si>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</si>
  <si>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</si>
  <si>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</si>
  <si>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</si>
  <si>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</si>
  <si>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</si>
  <si>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</si>
  <si>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</si>
  <si>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</si>
  <si>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</si>
  <si>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</si>
  <si>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</si>
  <si>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</si>
  <si>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</si>
  <si>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</si>
  <si>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</si>
  <si>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</si>
  <si>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</si>
  <si>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</si>
  <si>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</si>
  <si>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</si>
  <si>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</si>
  <si>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</si>
  <si>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</si>
  <si>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</si>
  <si>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</si>
  <si>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</si>
  <si>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</si>
  <si>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</si>
  <si>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</si>
  <si>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</si>
  <si>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</si>
  <si>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</si>
  <si>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</si>
  <si>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</si>
  <si>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</si>
  <si>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</si>
  <si>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</si>
  <si>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</si>
  <si>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</si>
  <si>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</si>
  <si>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</si>
  <si>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</si>
  <si>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</si>
  <si>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</si>
  <si>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</si>
  <si>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</si>
  <si>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</si>
  <si>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</si>
  <si>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</si>
  <si>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</si>
  <si>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</si>
  <si>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</si>
  <si>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</si>
  <si>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</si>
  <si>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</si>
  <si>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</si>
  <si>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</si>
  <si>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</si>
  <si>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</si>
  <si>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</si>
  <si>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</si>
  <si>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</si>
  <si>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</si>
  <si>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</si>
  <si>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</si>
  <si>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</si>
  <si>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</si>
  <si>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</si>
  <si>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</si>
  <si>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</si>
  <si>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</si>
  <si>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</si>
  <si>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</si>
  <si>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</si>
  <si>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</si>
  <si>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</si>
  <si>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</si>
  <si>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</si>
  <si>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</si>
  <si>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</si>
  <si>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</si>
  <si>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</si>
  <si>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</si>
  <si>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</si>
  <si>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</si>
  <si>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</si>
  <si>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</si>
  <si>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</si>
  <si>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</si>
  <si>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</si>
  <si>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</si>
  <si>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</si>
  <si>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</si>
  <si>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</si>
  <si>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</si>
  <si>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</si>
  <si>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</si>
  <si>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</si>
  <si>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</si>
  <si>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</si>
  <si>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</si>
  <si>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</si>
  <si>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</si>
  <si>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</si>
  <si>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</si>
  <si>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</si>
  <si>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</si>
  <si>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</si>
  <si>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</si>
  <si>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</si>
  <si>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</si>
  <si>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</si>
  <si>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</si>
  <si>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</si>
  <si>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</si>
  <si>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</si>
  <si>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</si>
  <si>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</si>
  <si>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</si>
  <si>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</si>
  <si>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</si>
  <si>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</si>
  <si>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</si>
  <si>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</si>
  <si>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</si>
  <si>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</si>
  <si>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</si>
  <si>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</si>
  <si>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</si>
  <si>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</si>
  <si>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</si>
  <si>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</si>
  <si>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</si>
  <si>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</si>
  <si>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</si>
  <si>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</si>
  <si>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</si>
  <si>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</si>
  <si>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</si>
  <si>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</si>
  <si>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</si>
  <si>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</si>
  <si>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</si>
  <si>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</si>
  <si>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</si>
  <si>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</si>
  <si>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</si>
  <si>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</si>
  <si>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</si>
  <si>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</si>
  <si>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</si>
  <si>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</si>
  <si>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</si>
  <si>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</si>
  <si>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</si>
  <si>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</si>
  <si>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</si>
  <si>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</si>
  <si>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</si>
  <si>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</si>
  <si>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</si>
  <si>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</si>
  <si>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</si>
  <si>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</si>
  <si>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</si>
  <si>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</si>
  <si>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</si>
  <si>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</si>
  <si>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</si>
  <si>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</si>
  <si>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</si>
  <si>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</si>
  <si>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</si>
  <si>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</si>
  <si>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</si>
  <si>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</si>
  <si>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</si>
  <si>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</si>
  <si>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</si>
  <si>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</si>
  <si>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</si>
  <si>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</si>
  <si>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</si>
  <si>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</si>
  <si>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</si>
  <si>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</si>
  <si>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</si>
  <si>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</si>
  <si>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</si>
  <si>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</si>
  <si>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</si>
  <si>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</si>
  <si>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</si>
  <si>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</si>
  <si>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</si>
  <si>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</si>
  <si>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</si>
  <si>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</si>
  <si>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</si>
  <si>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</si>
  <si>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</si>
  <si>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</si>
  <si>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</si>
  <si>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</si>
  <si>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</si>
  <si>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</si>
  <si>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</si>
  <si>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</si>
  <si>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</si>
  <si>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</si>
  <si>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</si>
  <si>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</si>
  <si>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</si>
  <si>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</si>
  <si>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</si>
  <si>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</si>
  <si>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</si>
  <si>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</si>
  <si>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</si>
  <si>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</si>
  <si>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</si>
  <si>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</si>
  <si>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</si>
  <si>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</si>
  <si>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</si>
  <si>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</si>
  <si>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</si>
  <si>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</si>
  <si>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</si>
  <si>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</si>
  <si>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</si>
  <si>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</si>
  <si>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</si>
  <si>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</si>
  <si>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</si>
  <si>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</si>
  <si>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</si>
  <si>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</si>
  <si>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</si>
  <si>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</si>
  <si>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</si>
  <si>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</si>
  <si>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</si>
  <si>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</si>
  <si>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</si>
  <si>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</si>
  <si>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</si>
  <si>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</si>
  <si>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</si>
  <si>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</si>
  <si>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</si>
  <si>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</si>
  <si>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</si>
  <si>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</si>
  <si>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</si>
  <si>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</si>
  <si>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</si>
  <si>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</si>
  <si>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</si>
  <si>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</si>
  <si>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</si>
  <si>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</si>
  <si>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</si>
  <si>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</si>
  <si>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</si>
  <si>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</si>
  <si>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</si>
  <si>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</si>
  <si>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</si>
  <si>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</si>
  <si>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</si>
  <si>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</si>
  <si>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</si>
  <si>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</si>
  <si>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</si>
  <si>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</si>
  <si>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</si>
  <si>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</si>
  <si>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</si>
  <si>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</si>
  <si>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</si>
  <si>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</si>
  <si>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</si>
  <si>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</si>
  <si>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</si>
  <si>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</si>
  <si>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</si>
  <si>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</si>
  <si>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</si>
  <si>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</si>
  <si>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</si>
  <si>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</si>
  <si>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</si>
  <si>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</si>
  <si>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</si>
  <si>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</si>
  <si>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</si>
  <si>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</si>
  <si>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</si>
  <si>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</si>
  <si>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</si>
  <si>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</si>
  <si>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</si>
  <si>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</si>
  <si>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</si>
  <si>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</si>
  <si>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</si>
  <si>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</si>
  <si>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</si>
  <si>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</si>
  <si>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</si>
  <si>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</si>
  <si>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</si>
  <si>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</si>
  <si>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</si>
  <si>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</si>
  <si>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</si>
  <si>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</si>
  <si>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</si>
  <si>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</si>
  <si>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</si>
  <si>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</si>
  <si>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</si>
  <si>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</si>
  <si>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</si>
  <si>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</si>
  <si>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</si>
  <si>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</si>
  <si>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</si>
  <si>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</si>
  <si>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</si>
  <si>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</si>
  <si>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</si>
  <si>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</si>
  <si>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</si>
  <si>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</si>
  <si>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</si>
  <si>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</si>
  <si>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</si>
  <si>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</si>
  <si>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</si>
  <si>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</si>
  <si>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</si>
  <si>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</si>
  <si>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</si>
  <si>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</si>
  <si>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</si>
  <si>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</si>
  <si>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</si>
  <si>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</si>
  <si>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</si>
  <si>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</si>
  <si>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</si>
  <si>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</si>
  <si>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</si>
  <si>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</si>
  <si>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</si>
  <si>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</si>
  <si>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</si>
  <si>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</si>
  <si>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</si>
  <si>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</si>
  <si>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</si>
  <si>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</si>
  <si>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</si>
  <si>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</si>
  <si>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</si>
  <si>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</si>
  <si>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</si>
  <si>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</si>
  <si>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</si>
  <si>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</si>
  <si>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</si>
  <si>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</si>
  <si>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</si>
  <si>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</si>
  <si>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</si>
  <si>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</si>
  <si>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</si>
  <si>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</si>
  <si>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</si>
  <si>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</si>
  <si>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</si>
  <si>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</si>
  <si>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</si>
  <si>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</si>
  <si>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</si>
  <si>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</si>
  <si>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</si>
  <si>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</si>
  <si>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</si>
  <si>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</si>
  <si>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</si>
  <si>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</si>
  <si>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</si>
  <si>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</si>
  <si>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</si>
  <si>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</si>
  <si>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</si>
  <si>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</si>
  <si>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</si>
  <si>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</si>
  <si>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</si>
  <si>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</si>
  <si>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</si>
  <si>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</si>
  <si>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</si>
  <si>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</si>
  <si>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</si>
  <si>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</si>
  <si>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</si>
  <si>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</si>
  <si>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</si>
  <si>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</si>
  <si>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</si>
  <si>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</si>
  <si>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</si>
  <si>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</si>
  <si>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</si>
  <si>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</si>
  <si>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</si>
  <si>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</si>
  <si>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</si>
  <si>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</si>
  <si>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</si>
  <si>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</si>
  <si>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</si>
  <si>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</si>
  <si>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</si>
  <si>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</si>
  <si>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</si>
  <si>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</si>
  <si>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</si>
  <si>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</si>
  <si>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</si>
  <si>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</si>
  <si>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</si>
  <si>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</si>
  <si>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</si>
  <si>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</si>
  <si>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</si>
  <si>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</si>
  <si>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</si>
  <si>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</si>
  <si>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</si>
  <si>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</si>
  <si>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</si>
  <si>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</si>
  <si>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</si>
  <si>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</si>
  <si>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</si>
  <si>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</si>
  <si>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</si>
  <si>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</si>
  <si>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</si>
  <si>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</si>
  <si>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</si>
  <si>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</si>
  <si>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</si>
  <si>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</si>
  <si>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</si>
  <si>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</si>
  <si>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</si>
  <si>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</si>
  <si>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</si>
  <si>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</si>
  <si>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</si>
  <si>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</si>
  <si>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</si>
  <si>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</si>
  <si>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</si>
  <si>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</si>
  <si>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</si>
  <si>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</si>
  <si>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</si>
  <si>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</si>
  <si>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</si>
  <si>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</si>
  <si>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</si>
  <si>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</si>
  <si>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</si>
  <si>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</si>
  <si>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</si>
  <si>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</si>
  <si>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</si>
  <si>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</si>
  <si>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</si>
  <si>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</si>
  <si>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</si>
  <si>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</si>
  <si>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</si>
  <si>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</si>
  <si>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</si>
  <si>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</si>
  <si>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</si>
  <si>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</si>
  <si>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</si>
  <si>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</si>
  <si>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</si>
  <si>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</si>
  <si>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</si>
  <si>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</si>
  <si>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</si>
  <si>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</si>
  <si>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</si>
  <si>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</si>
  <si>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</si>
  <si>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</si>
  <si>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</si>
  <si>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</si>
  <si>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</si>
  <si>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</si>
  <si>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</si>
  <si>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</si>
  <si>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</si>
  <si>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</si>
  <si>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</si>
  <si>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</si>
  <si>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</si>
  <si>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</si>
  <si>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</si>
  <si>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</si>
  <si>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</si>
  <si>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</si>
  <si>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</si>
  <si>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</si>
  <si>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</si>
  <si>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</si>
  <si>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</si>
  <si>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</si>
  <si>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</si>
  <si>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</si>
  <si>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</si>
  <si>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</si>
  <si>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</si>
  <si>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</si>
  <si>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</si>
  <si>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</si>
  <si>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</si>
  <si>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</si>
  <si>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</si>
  <si>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</si>
  <si>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</si>
  <si>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</si>
  <si>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</si>
  <si>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</si>
  <si>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</si>
  <si>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</si>
  <si>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</si>
  <si>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</si>
  <si>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</si>
  <si>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</si>
  <si>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</si>
  <si>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</si>
  <si>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</si>
  <si>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</si>
  <si>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</si>
  <si>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</si>
  <si>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</si>
  <si>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</si>
  <si>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</si>
  <si>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</si>
  <si>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</si>
  <si>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</si>
  <si>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</si>
  <si>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</si>
  <si>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</si>
  <si>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</si>
  <si>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</si>
  <si>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</si>
  <si>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</si>
  <si>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</si>
  <si>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</si>
  <si>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</si>
  <si>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</si>
  <si>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</si>
  <si>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</si>
  <si>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</si>
  <si>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</si>
  <si>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</si>
  <si>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</si>
  <si>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</si>
  <si>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</si>
  <si>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</si>
  <si>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</si>
  <si>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</si>
  <si>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</si>
  <si>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</si>
  <si>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</si>
  <si>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</si>
  <si>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</si>
  <si>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</si>
  <si>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</si>
  <si>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</si>
  <si>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</si>
  <si>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</si>
  <si>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</si>
  <si>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</si>
  <si>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</si>
  <si>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</si>
  <si>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</si>
  <si>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</si>
  <si>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</si>
  <si>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</si>
  <si>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</si>
  <si>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</si>
  <si>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</si>
  <si>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</si>
  <si>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</si>
  <si>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</si>
  <si>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</si>
  <si>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</si>
  <si>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</si>
  <si>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</si>
  <si>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</si>
  <si>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</si>
  <si>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</si>
  <si>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</si>
  <si>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</si>
  <si>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</si>
  <si>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</si>
  <si>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</si>
  <si>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</si>
  <si>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</si>
  <si>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</si>
  <si>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</si>
  <si>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</si>
  <si>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</si>
  <si>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</si>
  <si>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</si>
  <si>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</si>
  <si>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</si>
  <si>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</si>
  <si>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</si>
  <si>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</si>
  <si>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</si>
  <si>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</si>
  <si>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</si>
  <si>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</si>
  <si>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</si>
  <si>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</si>
  <si>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</si>
  <si>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</si>
  <si>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</si>
  <si>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</si>
  <si>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</si>
  <si>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</si>
  <si>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</si>
  <si>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</si>
  <si>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</si>
  <si>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</si>
  <si>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</si>
  <si>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</si>
  <si>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</si>
  <si>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</si>
  <si>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</si>
  <si>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</si>
  <si>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</si>
  <si>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</si>
  <si>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</si>
  <si>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</si>
  <si>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</si>
  <si>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</si>
  <si>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</si>
  <si>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</si>
  <si>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</si>
  <si>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</si>
  <si>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</si>
  <si>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</si>
  <si>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</si>
  <si>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</si>
  <si>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</si>
  <si>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</si>
  <si>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</si>
  <si>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</si>
  <si>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</si>
  <si>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</si>
  <si>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</si>
  <si>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</si>
  <si>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</si>
  <si>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</si>
  <si>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</si>
  <si>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</si>
  <si>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</si>
  <si>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</si>
  <si>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</si>
  <si>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</si>
  <si>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</si>
  <si>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</si>
  <si>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</si>
  <si>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</si>
  <si>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</si>
  <si>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</si>
  <si>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</si>
  <si>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</si>
  <si>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</si>
  <si>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</si>
  <si>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</si>
  <si>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</si>
  <si>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</si>
  <si>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</si>
  <si>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</si>
  <si>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</si>
  <si>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</si>
  <si>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</si>
  <si>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</si>
  <si>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</si>
  <si>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</si>
  <si>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</si>
  <si>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</si>
  <si>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</si>
  <si>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</si>
  <si>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</si>
  <si>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</si>
  <si>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</si>
  <si>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</si>
  <si>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</si>
  <si>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</si>
  <si>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</si>
  <si>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</si>
  <si>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</si>
  <si>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</si>
  <si>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</si>
  <si>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</si>
  <si>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</si>
  <si>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</si>
  <si>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</si>
  <si>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</si>
  <si>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</si>
  <si>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</si>
  <si>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</si>
  <si>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</si>
  <si>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</si>
  <si>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</si>
  <si>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</si>
  <si>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</si>
  <si>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</si>
  <si>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</si>
  <si>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</si>
  <si>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</si>
  <si>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</si>
  <si>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</si>
  <si>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</si>
  <si>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</si>
  <si>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</si>
  <si>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</si>
  <si>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</si>
  <si>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</si>
  <si>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</si>
  <si>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</si>
  <si>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</si>
  <si>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</si>
  <si>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</si>
  <si>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</si>
  <si>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</si>
  <si>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</si>
  <si>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</si>
  <si>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</si>
  <si>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</si>
  <si>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</si>
  <si>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</si>
  <si>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</si>
  <si>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</si>
  <si>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</si>
  <si>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</si>
  <si>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</si>
  <si>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</si>
  <si>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</si>
  <si>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</si>
  <si>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</si>
  <si>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</si>
  <si>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</si>
  <si>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</si>
  <si>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</si>
  <si>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</si>
  <si>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</si>
  <si>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</si>
  <si>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</si>
  <si>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</si>
  <si>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</si>
  <si>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</si>
  <si>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</si>
  <si>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</si>
  <si>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</si>
  <si>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</si>
  <si>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</si>
  <si>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</si>
  <si>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</si>
  <si>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</si>
  <si>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</si>
  <si>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</si>
  <si>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</si>
  <si>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</si>
  <si>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</si>
  <si>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</si>
  <si>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</si>
  <si>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</si>
  <si>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</si>
  <si>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</si>
  <si>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</si>
  <si>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</si>
  <si>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</si>
  <si>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</si>
  <si>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</si>
  <si>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</si>
  <si>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</si>
  <si>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</si>
  <si>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</si>
  <si>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</si>
  <si>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</si>
  <si>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</si>
  <si>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</si>
  <si>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</si>
  <si>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</si>
  <si>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</si>
  <si>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</si>
  <si>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</si>
  <si>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</si>
  <si>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</si>
  <si>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</si>
  <si>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</si>
  <si>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</si>
  <si>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</si>
  <si>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</si>
  <si>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</si>
  <si>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</si>
  <si>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</si>
  <si>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</si>
  <si>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</si>
  <si>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</si>
  <si>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</si>
  <si>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</si>
  <si>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</si>
  <si>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</si>
  <si>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</si>
  <si>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</si>
  <si>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</si>
  <si>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</si>
  <si>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</si>
  <si>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</si>
  <si>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</si>
  <si>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</si>
  <si>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</si>
  <si>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</si>
  <si>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</si>
  <si>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</si>
  <si>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</si>
  <si>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</si>
  <si>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</si>
  <si>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</si>
  <si>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</si>
  <si>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</si>
  <si>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</si>
  <si>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</si>
  <si>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</si>
  <si>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</si>
  <si>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</si>
  <si>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</si>
  <si>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</si>
  <si>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</si>
  <si>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</si>
  <si>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</si>
  <si>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</si>
  <si>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</si>
  <si>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</si>
  <si>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</si>
  <si>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</si>
  <si>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</si>
  <si>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</si>
  <si>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</si>
  <si>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</si>
  <si>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</si>
  <si>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</si>
  <si>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</si>
  <si>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</si>
  <si>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</si>
  <si>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</si>
  <si>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</si>
  <si>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</si>
  <si>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</si>
  <si>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</si>
  <si>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</si>
  <si>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</si>
  <si>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</si>
  <si>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</si>
  <si>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</si>
  <si>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</si>
  <si>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</si>
  <si>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</si>
  <si>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</si>
  <si>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</si>
  <si>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</si>
  <si>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</si>
  <si>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</si>
  <si>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</si>
  <si>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</si>
  <si>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</si>
  <si>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</si>
  <si>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</si>
  <si>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</si>
  <si>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</si>
  <si>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</si>
  <si>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</si>
  <si>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</si>
  <si>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</si>
  <si>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</si>
  <si>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</si>
  <si>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</si>
  <si>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</si>
  <si>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</si>
  <si>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</si>
  <si>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</si>
  <si>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</si>
  <si>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</si>
  <si>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</si>
  <si>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</si>
  <si>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</si>
  <si>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</si>
  <si>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</si>
  <si>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</si>
  <si>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</si>
  <si>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</si>
  <si>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</si>
  <si>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</si>
  <si>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</si>
  <si>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</si>
  <si>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</si>
  <si>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</si>
  <si>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</si>
  <si>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</si>
  <si>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</si>
  <si>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</si>
  <si>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</si>
  <si>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</si>
  <si>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</si>
  <si>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</si>
  <si>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</si>
  <si>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</si>
  <si>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</si>
  <si>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</si>
  <si>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</si>
  <si>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</si>
  <si>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</si>
  <si>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</si>
  <si>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</si>
  <si>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</si>
  <si>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</si>
  <si>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</si>
  <si>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</si>
  <si>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</si>
  <si>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</si>
  <si>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</si>
  <si>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</si>
  <si>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</si>
  <si>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</si>
  <si>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</si>
  <si>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</si>
  <si>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</si>
  <si>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</si>
  <si>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</si>
  <si>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</si>
  <si>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</si>
  <si>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</si>
  <si>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</si>
  <si>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</si>
  <si>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</si>
  <si>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</si>
  <si>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</si>
  <si>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</si>
  <si>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</si>
  <si>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</si>
  <si>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</si>
  <si>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</si>
  <si>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</si>
  <si>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</si>
  <si>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</si>
  <si>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</si>
  <si>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</si>
  <si>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</si>
  <si>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</si>
  <si>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</si>
  <si>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</si>
  <si>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</si>
  <si>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</si>
  <si>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</si>
  <si>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</si>
  <si>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</si>
  <si>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</si>
  <si>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</si>
  <si>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</si>
  <si>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</si>
  <si>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</si>
  <si>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</si>
  <si>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</si>
  <si>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</si>
  <si>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</si>
  <si>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</si>
  <si>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</si>
  <si>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</si>
  <si>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</si>
  <si>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</si>
  <si>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</si>
  <si>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</si>
  <si>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</si>
  <si>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</si>
  <si>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</si>
  <si>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</si>
  <si>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</si>
  <si>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</si>
  <si>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</si>
  <si>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</si>
  <si>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</si>
  <si>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</si>
  <si>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</si>
  <si>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</si>
  <si>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</si>
  <si>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</si>
  <si>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</si>
  <si>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</si>
  <si>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</si>
  <si>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</si>
  <si>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</si>
  <si>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</si>
  <si>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</si>
  <si>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</si>
  <si>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</si>
  <si>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</si>
  <si>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</si>
  <si>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</si>
  <si>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</si>
  <si>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</si>
  <si>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</si>
  <si>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</si>
  <si>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</si>
  <si>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</si>
  <si>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</si>
  <si>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</si>
  <si>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</si>
  <si>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</si>
  <si>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</si>
  <si>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</si>
  <si>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</si>
  <si>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</si>
  <si>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</si>
  <si>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</si>
  <si>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</si>
  <si>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</si>
  <si>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</si>
  <si>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</si>
  <si>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</si>
  <si>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</si>
  <si>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</si>
  <si>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</si>
  <si>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</si>
  <si>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</si>
  <si>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</si>
  <si>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</si>
  <si>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</si>
  <si>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</si>
  <si>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</si>
  <si>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</si>
  <si>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</si>
  <si>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</si>
  <si>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</si>
  <si>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</si>
  <si>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</si>
  <si>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</si>
  <si>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</si>
  <si>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</si>
  <si>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</si>
  <si>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</si>
  <si>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</si>
  <si>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</si>
  <si>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</si>
  <si>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</si>
  <si>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</si>
  <si>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</si>
  <si>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</si>
  <si>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</si>
  <si>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</si>
  <si>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</si>
  <si>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</si>
  <si>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</si>
  <si>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</si>
  <si>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</si>
  <si>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</si>
  <si>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</si>
  <si>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</si>
  <si>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</si>
  <si>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</si>
  <si>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</si>
  <si>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</si>
  <si>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</si>
  <si>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</si>
  <si>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</si>
  <si>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</si>
  <si>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</si>
  <si>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</si>
  <si>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</si>
  <si>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</si>
  <si>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</si>
  <si>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</si>
  <si>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</si>
  <si>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</si>
  <si>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</si>
  <si>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</si>
  <si>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</si>
  <si>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</si>
  <si>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</si>
  <si>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</si>
  <si>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</si>
  <si>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</si>
  <si>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</si>
  <si>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</si>
  <si>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</si>
  <si>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</si>
  <si>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</si>
  <si>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</si>
  <si>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</si>
  <si>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</si>
  <si>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</si>
  <si>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</si>
  <si>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</si>
  <si>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</si>
  <si>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</si>
  <si>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</si>
  <si>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</si>
  <si>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</si>
  <si>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</si>
  <si>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</si>
  <si>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</si>
  <si>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</si>
  <si>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</si>
  <si>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</si>
  <si>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</si>
  <si>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</si>
  <si>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</si>
  <si>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</si>
  <si>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</si>
  <si>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</si>
  <si>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</si>
  <si>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</si>
  <si>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</si>
  <si>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</si>
  <si>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</si>
  <si>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</si>
  <si>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</si>
  <si>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</si>
  <si>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</si>
  <si>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</si>
  <si>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</si>
  <si>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</si>
  <si>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</si>
  <si>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</si>
  <si>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</si>
  <si>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</si>
  <si>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</si>
  <si>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</si>
  <si>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</si>
  <si>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</si>
  <si>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</si>
  <si>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</si>
  <si>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</si>
  <si>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</si>
  <si>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</si>
  <si>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</si>
  <si>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</si>
  <si>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</si>
  <si>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</si>
  <si>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</si>
  <si>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</si>
  <si>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</si>
  <si>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</si>
  <si>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</si>
  <si>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</si>
  <si>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</si>
  <si>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</si>
  <si>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</si>
  <si>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</si>
  <si>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</si>
  <si>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</si>
  <si>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</si>
  <si>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</si>
  <si>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</si>
  <si>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</si>
  <si>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</si>
  <si>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</si>
  <si>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</si>
  <si>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</si>
  <si>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</si>
  <si>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</si>
  <si>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</si>
  <si>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</si>
  <si>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</si>
  <si>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</si>
  <si>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</si>
  <si>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</si>
  <si>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</si>
  <si>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</si>
  <si>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</si>
  <si>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</si>
  <si>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</si>
  <si>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</si>
  <si>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</si>
  <si>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</si>
  <si>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</si>
  <si>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</si>
  <si>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</si>
  <si>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</si>
  <si>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</si>
  <si>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</si>
  <si>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</si>
  <si>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</si>
  <si>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</si>
  <si>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</si>
  <si>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</si>
  <si>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</si>
  <si>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</si>
  <si>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</si>
  <si>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</si>
  <si>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</si>
  <si>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</si>
  <si>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</si>
  <si>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</si>
  <si>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</si>
  <si>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</si>
  <si>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</si>
  <si>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</si>
  <si>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</si>
  <si>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</si>
  <si>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</si>
  <si>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</si>
  <si>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</si>
  <si>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</si>
  <si>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</si>
  <si>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</si>
  <si>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</si>
  <si>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</si>
  <si>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</si>
  <si>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</si>
  <si>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</si>
  <si>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</si>
  <si>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</si>
  <si>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</si>
  <si>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</si>
  <si>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</si>
  <si>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</si>
  <si>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</si>
  <si>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</si>
  <si>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</si>
  <si>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</si>
  <si>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</si>
  <si>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</si>
  <si>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</si>
  <si>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</si>
  <si>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</si>
  <si>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</si>
  <si>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</si>
  <si>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</si>
  <si>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</si>
  <si>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</si>
  <si>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</si>
  <si>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</si>
  <si>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</si>
  <si>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</si>
  <si>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</si>
  <si>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</si>
  <si>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</si>
  <si>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</si>
  <si>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</si>
  <si>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</si>
  <si>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</si>
  <si>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</si>
  <si>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</si>
  <si>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</si>
  <si>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</si>
  <si>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</si>
  <si>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</si>
  <si>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</si>
  <si>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</si>
  <si>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</si>
  <si>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</si>
  <si>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</si>
  <si>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</si>
  <si>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</si>
  <si>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</si>
  <si>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</si>
  <si>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</si>
  <si>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</si>
  <si>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</si>
  <si>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</si>
  <si>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</si>
  <si>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</si>
  <si>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</si>
  <si>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</si>
  <si>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</si>
  <si>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</si>
  <si>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</si>
  <si>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</si>
  <si>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</si>
  <si>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</si>
  <si>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</si>
  <si>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</si>
  <si>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</si>
  <si>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</si>
  <si>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</si>
  <si>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</si>
  <si>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</si>
  <si>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</si>
  <si>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</si>
  <si>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</si>
  <si>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</si>
  <si>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</si>
  <si>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</si>
  <si>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</si>
  <si>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</si>
  <si>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</si>
  <si>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</si>
  <si>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</si>
  <si>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</si>
  <si>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</si>
  <si>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</si>
  <si>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</si>
  <si>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</si>
  <si>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</si>
  <si>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</si>
  <si>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</si>
  <si>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</si>
  <si>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</si>
  <si>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</si>
  <si>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</si>
  <si>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</si>
  <si>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</si>
  <si>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</si>
  <si>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</si>
  <si>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</si>
  <si>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</si>
  <si>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</si>
  <si>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</si>
  <si>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</si>
  <si>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</si>
  <si>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</si>
  <si>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</si>
  <si>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</si>
  <si>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</si>
  <si>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</si>
  <si>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</si>
  <si>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</si>
  <si>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</si>
  <si>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</si>
  <si>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</si>
  <si>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</si>
  <si>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</si>
  <si>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</si>
  <si>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</si>
  <si>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</si>
  <si>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</si>
  <si>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</si>
  <si>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</si>
  <si>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</si>
  <si>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</si>
  <si>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</si>
  <si>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</si>
  <si>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</si>
  <si>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</si>
  <si>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</si>
  <si>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</si>
  <si>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</si>
  <si>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</si>
  <si>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</si>
  <si>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</si>
  <si>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</si>
  <si>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</si>
  <si>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</si>
  <si>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</si>
  <si>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</si>
  <si>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</si>
  <si>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</si>
  <si>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</si>
  <si>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</si>
  <si>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</si>
  <si>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</si>
  <si>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</si>
  <si>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</si>
  <si>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</si>
  <si>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</si>
  <si>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</si>
  <si>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</si>
  <si>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</si>
  <si>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</si>
  <si>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</si>
  <si>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</si>
  <si>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</si>
  <si>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</si>
  <si>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</si>
  <si>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</si>
  <si>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</si>
  <si>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</si>
  <si>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</si>
  <si>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</si>
  <si>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</si>
  <si>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</si>
  <si>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</si>
  <si>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</si>
  <si>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</si>
  <si>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</si>
  <si>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</si>
  <si>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</si>
  <si>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</si>
  <si>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</si>
  <si>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</si>
  <si>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</si>
  <si>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</si>
  <si>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</si>
  <si>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</si>
  <si>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</si>
  <si>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</si>
  <si>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</si>
  <si>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</si>
  <si>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</si>
  <si>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</si>
  <si>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</si>
  <si>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</si>
  <si>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</si>
  <si>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</si>
  <si>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</si>
  <si>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</si>
  <si>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</si>
  <si>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</si>
  <si>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</si>
  <si>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</si>
  <si>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</si>
  <si>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</si>
  <si>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</si>
  <si>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</si>
  <si>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</si>
  <si>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</si>
  <si>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</si>
  <si>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</si>
  <si>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</si>
  <si>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</si>
  <si>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</si>
  <si>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</si>
  <si>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</si>
  <si>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</si>
  <si>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</si>
  <si>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</si>
  <si>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</si>
  <si>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</si>
  <si>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</si>
  <si>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</si>
  <si>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</si>
  <si>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</si>
  <si>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</si>
  <si>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</si>
  <si>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</si>
  <si>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</si>
  <si>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</si>
  <si>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</si>
  <si>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</si>
  <si>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</si>
  <si>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</si>
  <si>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</si>
  <si>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</si>
  <si>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</si>
  <si>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</si>
  <si>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</si>
  <si>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</si>
  <si>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</si>
  <si>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</si>
  <si>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</si>
  <si>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</si>
  <si>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</si>
  <si>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</si>
  <si>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</si>
  <si>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</si>
  <si>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</si>
  <si>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</si>
  <si>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</si>
  <si>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</si>
  <si>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</si>
  <si>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</si>
  <si>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</si>
  <si>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</si>
  <si>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</si>
  <si>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</si>
  <si>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</si>
  <si>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</si>
  <si>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</si>
  <si>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</si>
  <si>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</si>
  <si>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</si>
  <si>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</si>
  <si>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</si>
  <si>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</si>
  <si>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</si>
  <si>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</si>
  <si>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</si>
  <si>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</si>
  <si>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</si>
  <si>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</si>
  <si>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</si>
  <si>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</si>
  <si>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</si>
  <si>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</si>
  <si>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</si>
  <si>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</si>
  <si>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</si>
  <si>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</si>
  <si>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</si>
  <si>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</si>
  <si>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</si>
  <si>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</si>
  <si>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</si>
  <si>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</si>
  <si>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</si>
  <si>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</si>
  <si>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</si>
  <si>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</si>
  <si>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</si>
  <si>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</si>
  <si>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</si>
  <si>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</si>
  <si>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</si>
  <si>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</si>
  <si>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</si>
  <si>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</si>
  <si>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</si>
  <si>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</si>
  <si>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</si>
  <si>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</si>
  <si>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</si>
  <si>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</si>
  <si>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</si>
  <si>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</si>
  <si>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</si>
  <si>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</si>
  <si>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</si>
  <si>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</si>
  <si>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</si>
  <si>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</si>
  <si>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</si>
  <si>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</si>
  <si>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</si>
  <si>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</si>
  <si>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</si>
  <si>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</si>
  <si>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</si>
  <si>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</si>
  <si>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</si>
  <si>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</si>
  <si>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</si>
  <si>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</si>
  <si>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</si>
  <si>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</si>
  <si>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</si>
  <si>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</si>
  <si>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</si>
  <si>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</si>
  <si>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</si>
  <si>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</si>
  <si>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</si>
  <si>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</si>
  <si>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</si>
  <si>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</si>
  <si>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</si>
  <si>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</si>
  <si>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</si>
  <si>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</si>
  <si>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</si>
  <si>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</si>
  <si>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</si>
  <si>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</si>
  <si>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</si>
  <si>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</si>
  <si>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</si>
  <si>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</si>
  <si>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</si>
  <si>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</si>
  <si>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</si>
  <si>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</si>
  <si>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</si>
  <si>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</si>
  <si>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</si>
  <si>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</si>
  <si>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</si>
  <si>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</si>
  <si>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</si>
  <si>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</si>
  <si>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</si>
  <si>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</si>
  <si>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</si>
  <si>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</si>
  <si>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</si>
  <si>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</si>
  <si>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</si>
  <si>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</si>
  <si>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</si>
  <si>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</si>
  <si>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</si>
  <si>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</si>
  <si>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</si>
  <si>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</si>
  <si>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</si>
  <si>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</si>
  <si>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</si>
  <si>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</si>
  <si>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</si>
  <si>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</si>
  <si>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</si>
  <si>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</si>
  <si>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</si>
  <si>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</si>
  <si>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</si>
  <si>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</si>
  <si>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</si>
  <si>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</si>
  <si>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</si>
  <si>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</si>
  <si>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</si>
  <si>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</si>
  <si>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</si>
  <si>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</si>
  <si>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</si>
  <si>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</si>
  <si>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</si>
  <si>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</si>
  <si>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</si>
  <si>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</si>
  <si>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</si>
  <si>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</si>
  <si>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</si>
  <si>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</si>
  <si>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</si>
  <si>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</si>
  <si>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</si>
  <si>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</si>
  <si>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</si>
  <si>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</si>
  <si>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</si>
  <si>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</si>
  <si>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</si>
  <si>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</si>
  <si>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</si>
  <si>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</si>
  <si>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</si>
  <si>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</si>
  <si>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</si>
  <si>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</si>
  <si>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</si>
  <si>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</si>
  <si>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</si>
  <si>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</si>
  <si>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</si>
  <si>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</si>
  <si>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</si>
  <si>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</si>
  <si>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</si>
  <si>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</si>
  <si>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</si>
  <si>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</si>
  <si>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</si>
  <si>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</si>
  <si>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</si>
  <si>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</si>
  <si>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</si>
  <si>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</si>
  <si>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</si>
  <si>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</si>
  <si>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</si>
  <si>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</si>
  <si>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</si>
  <si>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</si>
  <si>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</si>
  <si>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</si>
  <si>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</si>
  <si>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</si>
  <si>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</si>
  <si>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</si>
  <si>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</si>
  <si>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</si>
  <si>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</si>
  <si>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</si>
  <si>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</si>
  <si>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</si>
  <si>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</si>
  <si>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</si>
  <si>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</si>
  <si>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</si>
  <si>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</si>
  <si>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</si>
  <si>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</si>
  <si>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</si>
  <si>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</si>
  <si>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</si>
  <si>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</si>
  <si>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</si>
  <si>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</si>
  <si>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</si>
  <si>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</si>
  <si>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</si>
  <si>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</si>
  <si>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</si>
  <si>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</si>
  <si>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</si>
  <si>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</si>
  <si>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</si>
  <si>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</si>
  <si>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</si>
  <si>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</si>
  <si>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</si>
  <si>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</si>
  <si>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</si>
  <si>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</si>
  <si>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</si>
  <si>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</si>
  <si>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</si>
  <si>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</si>
  <si>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</si>
  <si>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</si>
  <si>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</si>
  <si>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</si>
  <si>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</si>
  <si>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</si>
  <si>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</si>
  <si>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</si>
  <si>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</si>
  <si>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</si>
  <si>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</si>
  <si>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</si>
  <si>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</si>
  <si>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</si>
  <si>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</si>
  <si>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</si>
  <si>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</si>
  <si>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</si>
  <si>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</si>
  <si>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</si>
  <si>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</si>
  <si>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</si>
  <si>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</si>
  <si>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</si>
  <si>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</si>
  <si>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</si>
  <si>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</si>
  <si>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</si>
  <si>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</si>
  <si>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</si>
  <si>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</si>
  <si>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</si>
  <si>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</si>
  <si>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</si>
  <si>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</si>
  <si>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</si>
  <si>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</si>
  <si>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</si>
  <si>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</si>
  <si>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</si>
  <si>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</si>
  <si>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</si>
  <si>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</si>
  <si>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</si>
  <si>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</si>
  <si>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</si>
  <si>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</si>
  <si>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</si>
  <si>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</si>
  <si>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</si>
  <si>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</si>
  <si>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</si>
  <si>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</si>
  <si>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</si>
  <si>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</si>
  <si>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</si>
  <si>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</si>
  <si>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</si>
  <si>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</si>
  <si>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</si>
  <si>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</si>
  <si>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</si>
  <si>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</si>
  <si>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</si>
  <si>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</si>
  <si>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</si>
  <si>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</si>
  <si>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</si>
  <si>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</si>
  <si>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</si>
  <si>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</si>
  <si>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</si>
  <si>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</si>
  <si>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</si>
  <si>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</si>
  <si>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</si>
  <si>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</si>
  <si>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</si>
  <si>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</si>
  <si>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</si>
  <si>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</si>
  <si>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</si>
  <si>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</si>
  <si>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</si>
  <si>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</si>
  <si>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</si>
  <si>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</si>
  <si>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</si>
  <si>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</si>
  <si>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</si>
  <si>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</si>
  <si>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</si>
  <si>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</si>
  <si>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</si>
  <si>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</si>
  <si>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</si>
  <si>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</si>
  <si>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</si>
  <si>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</si>
  <si>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</si>
  <si>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</si>
  <si>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</si>
  <si>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</si>
  <si>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</si>
  <si>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</si>
  <si>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</si>
  <si>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</si>
  <si>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</si>
  <si>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</si>
  <si>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</si>
  <si>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</si>
  <si>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</si>
  <si>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</si>
  <si>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</si>
  <si>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</si>
  <si>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</si>
  <si>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</si>
  <si>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</si>
  <si>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</si>
  <si>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</si>
  <si>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</si>
  <si>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</si>
  <si>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</si>
  <si>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</si>
  <si>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</si>
  <si>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</si>
  <si>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</si>
  <si>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</si>
  <si>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</si>
  <si>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</si>
  <si>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</si>
  <si>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</si>
  <si>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</si>
  <si>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</si>
  <si>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</si>
  <si>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</si>
  <si>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</si>
  <si>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</si>
  <si>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</si>
  <si>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</si>
  <si>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</si>
  <si>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</si>
  <si>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</si>
  <si>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</si>
  <si>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</si>
  <si>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</si>
  <si>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</si>
  <si>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</si>
  <si>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</si>
  <si>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</si>
  <si>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</si>
  <si>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</si>
  <si>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</si>
  <si>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</si>
  <si>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</si>
  <si>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</si>
  <si>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</si>
  <si>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</si>
  <si>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</si>
  <si>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</si>
  <si>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</si>
  <si>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</si>
  <si>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</si>
  <si>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</si>
  <si>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</si>
  <si>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</si>
  <si>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</si>
  <si>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</si>
  <si>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</si>
  <si>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</si>
  <si>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</si>
  <si>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</si>
  <si>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</si>
  <si>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</si>
  <si>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</si>
  <si>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</si>
  <si>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</si>
  <si>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</si>
  <si>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</si>
  <si>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</si>
  <si>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</si>
  <si>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</si>
  <si>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</si>
  <si>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</si>
  <si>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</si>
  <si>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</si>
  <si>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</si>
  <si>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</si>
  <si>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</si>
  <si>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</si>
  <si>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</si>
  <si>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</si>
  <si>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</si>
  <si>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</si>
  <si>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</si>
  <si>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</si>
  <si>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</si>
  <si>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</si>
  <si>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</si>
  <si>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</si>
  <si>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</si>
  <si>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</si>
  <si>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</si>
  <si>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</si>
  <si>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</si>
  <si>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</si>
  <si>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</si>
  <si>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</si>
  <si>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</si>
  <si>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</si>
  <si>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</si>
  <si>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</si>
  <si>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</si>
  <si>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</si>
  <si>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</si>
  <si>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</si>
  <si>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</si>
  <si>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</si>
  <si>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</si>
  <si>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</si>
  <si>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</si>
  <si>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</si>
  <si>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</si>
  <si>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</si>
  <si>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</si>
  <si>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</si>
  <si>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</si>
  <si>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</si>
  <si>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</si>
  <si>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</si>
  <si>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</si>
  <si>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</si>
  <si>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</si>
  <si>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</si>
  <si>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</si>
  <si>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</si>
  <si>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</si>
  <si>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</si>
  <si>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</si>
  <si>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</si>
  <si>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</si>
  <si>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</si>
  <si>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</si>
  <si>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</si>
  <si>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</si>
  <si>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</si>
  <si>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</si>
  <si>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</si>
  <si>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</si>
  <si>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</si>
  <si>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</si>
  <si>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</si>
  <si>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</si>
  <si>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</si>
  <si>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</si>
  <si>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</si>
  <si>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</si>
  <si>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</si>
  <si>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</si>
  <si>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</si>
  <si>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</si>
  <si>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</si>
  <si>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</si>
  <si>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</si>
  <si>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</si>
  <si>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</si>
  <si>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</si>
  <si>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</si>
  <si>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</si>
  <si>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</si>
  <si>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</si>
  <si>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</si>
  <si>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</si>
  <si>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</si>
  <si>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</si>
  <si>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</si>
  <si>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</si>
  <si>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</si>
  <si>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</si>
  <si>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</si>
  <si>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</si>
  <si>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</si>
  <si>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</si>
  <si>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</si>
  <si>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</si>
  <si>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</si>
  <si>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</si>
  <si>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</si>
  <si>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</si>
  <si>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</si>
  <si>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</si>
  <si>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</si>
  <si>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</si>
  <si>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</si>
  <si>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</si>
  <si>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</si>
  <si>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</si>
  <si>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</si>
  <si>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</si>
  <si>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</si>
  <si>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</si>
  <si>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</si>
  <si>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</si>
  <si>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</si>
  <si>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</si>
  <si>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</si>
  <si>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</si>
  <si>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</si>
  <si>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</si>
  <si>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</si>
  <si>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</si>
  <si>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</si>
  <si>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</si>
  <si>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</si>
  <si>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</si>
  <si>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</si>
  <si>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</si>
  <si>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</si>
  <si>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</si>
  <si>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</si>
  <si>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</si>
  <si>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</si>
  <si>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</si>
  <si>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</si>
  <si>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</si>
  <si>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</si>
  <si>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</si>
  <si>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</si>
  <si>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</si>
  <si>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</si>
  <si>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</si>
  <si>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</si>
  <si>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</si>
  <si>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</si>
  <si>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</si>
  <si>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</si>
  <si>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</si>
  <si>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</si>
  <si>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</si>
  <si>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</si>
  <si>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</si>
  <si>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</si>
  <si>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</si>
  <si>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</si>
  <si>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</si>
  <si>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</si>
  <si>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</si>
  <si>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</si>
  <si>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</si>
  <si>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</si>
  <si>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</si>
  <si>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</si>
  <si>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</si>
  <si>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</si>
  <si>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</si>
  <si>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</si>
  <si>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</si>
  <si>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</si>
  <si>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</si>
  <si>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</si>
  <si>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</si>
  <si>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</si>
  <si>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</si>
  <si>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</si>
  <si>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</si>
  <si>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</si>
  <si>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</si>
  <si>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</si>
  <si>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</si>
  <si>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</si>
  <si>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</si>
  <si>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</si>
  <si>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</si>
  <si>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</si>
  <si>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</si>
  <si>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</si>
  <si>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</si>
  <si>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</si>
  <si>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</si>
  <si>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</si>
  <si>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</si>
  <si>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</si>
  <si>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</si>
  <si>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</si>
  <si>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</si>
  <si>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</si>
  <si>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</si>
  <si>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</si>
  <si>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</si>
  <si>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</si>
  <si>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</si>
  <si>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</si>
  <si>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</si>
  <si>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</si>
  <si>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</si>
  <si>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</si>
  <si>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</si>
  <si>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</si>
  <si>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</si>
  <si>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</si>
  <si>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</si>
  <si>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</si>
  <si>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</si>
  <si>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</si>
  <si>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</si>
  <si>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</si>
  <si>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</si>
  <si>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</si>
  <si>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</si>
  <si>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</si>
  <si>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</si>
  <si>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</si>
  <si>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</si>
  <si>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</si>
  <si>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</si>
  <si>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</si>
  <si>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</si>
  <si>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</si>
  <si>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</si>
  <si>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</si>
  <si>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</si>
  <si>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</si>
  <si>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</si>
  <si>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</si>
  <si>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</si>
  <si>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</si>
  <si>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</si>
  <si>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</si>
  <si>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</si>
  <si>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</si>
  <si>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</si>
  <si>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</si>
  <si>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</si>
  <si>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</si>
  <si>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</si>
  <si>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</si>
  <si>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</si>
  <si>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</si>
  <si>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</si>
  <si>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</si>
  <si>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</si>
  <si>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</si>
  <si>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</si>
  <si>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</si>
  <si>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</si>
  <si>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</si>
  <si>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</si>
  <si>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</si>
  <si>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</si>
  <si>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</si>
  <si>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</si>
  <si>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</si>
  <si>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</si>
  <si>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</si>
  <si>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</si>
  <si>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</si>
  <si>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</si>
  <si>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</si>
  <si>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</si>
  <si>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</si>
  <si>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</si>
  <si>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</si>
  <si>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</si>
  <si>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</si>
  <si>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</si>
  <si>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</si>
  <si>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</si>
  <si>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</si>
  <si>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</si>
  <si>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</si>
  <si>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</si>
  <si>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</si>
  <si>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</si>
  <si>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</si>
  <si>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</si>
  <si>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</si>
  <si>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</si>
  <si>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</si>
  <si>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</si>
  <si>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</si>
  <si>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</si>
  <si>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</si>
  <si>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</si>
  <si>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</si>
  <si>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</si>
  <si>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</si>
  <si>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</si>
  <si>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</si>
  <si>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</si>
  <si>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</si>
  <si>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</si>
  <si>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</si>
  <si>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</si>
  <si>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</si>
  <si>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</si>
  <si>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</si>
  <si>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</si>
  <si>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</si>
  <si>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</si>
  <si>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</si>
  <si>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</si>
  <si>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</si>
  <si>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</si>
  <si>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</si>
  <si>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</si>
  <si>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</si>
  <si>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</si>
  <si>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</si>
  <si>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</si>
  <si>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</si>
  <si>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</si>
  <si>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</si>
  <si>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</si>
  <si>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</si>
  <si>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</si>
  <si>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</si>
  <si>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</si>
  <si>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</si>
  <si>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</si>
  <si>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</si>
  <si>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</si>
  <si>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</si>
  <si>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</si>
  <si>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</si>
  <si>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</si>
  <si>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</si>
  <si>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</si>
  <si>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</si>
  <si>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</si>
  <si>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</si>
  <si>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</si>
  <si>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</si>
  <si>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</si>
  <si>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</si>
  <si>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</si>
  <si>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</si>
  <si>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</si>
  <si>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</si>
  <si>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</si>
  <si>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</si>
  <si>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</si>
  <si>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</si>
  <si>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</si>
  <si>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</si>
  <si>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</si>
  <si>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</si>
  <si>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</si>
  <si>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</si>
  <si>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</si>
  <si>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</si>
  <si>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</si>
  <si>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</si>
  <si>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</si>
  <si>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</si>
  <si>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</si>
  <si>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</si>
  <si>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</si>
  <si>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</si>
  <si>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</si>
  <si>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</si>
  <si>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</si>
  <si>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</si>
  <si>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</si>
  <si>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</si>
  <si>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</si>
  <si>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</si>
  <si>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</si>
  <si>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</si>
  <si>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</si>
  <si>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</si>
  <si>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</si>
  <si>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</si>
  <si>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</si>
  <si>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</si>
  <si>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</si>
  <si>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</si>
  <si>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</si>
  <si>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</si>
  <si>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</si>
  <si>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</si>
  <si>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</si>
  <si>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</si>
  <si>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</si>
  <si>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</si>
  <si>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</si>
  <si>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</si>
  <si>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</si>
  <si>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</si>
  <si>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</si>
  <si>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</si>
  <si>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</si>
  <si>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</si>
  <si>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</si>
  <si>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</si>
  <si>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</si>
  <si>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</si>
  <si>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</si>
  <si>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</si>
  <si>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</si>
  <si>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</si>
  <si>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</si>
  <si>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</si>
  <si>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</si>
  <si>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</si>
  <si>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</si>
  <si>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</si>
  <si>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</si>
  <si>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</si>
  <si>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</si>
  <si>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</si>
  <si>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</si>
  <si>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</si>
  <si>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</si>
  <si>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</si>
  <si>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</si>
  <si>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</si>
  <si>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</si>
  <si>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</si>
  <si>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</si>
  <si>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</si>
  <si>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</si>
  <si>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</si>
  <si>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</si>
  <si>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</si>
  <si>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</si>
  <si>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</si>
  <si>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</si>
  <si>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</si>
  <si>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</si>
  <si>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</si>
  <si>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</si>
  <si>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</si>
  <si>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</si>
  <si>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</si>
  <si>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</si>
  <si>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</si>
  <si>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</si>
  <si>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</si>
  <si>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</si>
  <si>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</si>
  <si>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</si>
  <si>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</si>
  <si>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</si>
  <si>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</si>
  <si>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</si>
  <si>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</si>
  <si>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</si>
  <si>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</si>
  <si>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</si>
  <si>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</si>
  <si>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</si>
  <si>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</si>
  <si>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</si>
  <si>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</si>
  <si>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</si>
  <si>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</si>
  <si>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</si>
  <si>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</si>
  <si>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</si>
  <si>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</si>
  <si>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</si>
  <si>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</si>
  <si>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</si>
  <si>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</si>
  <si>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</si>
  <si>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</si>
  <si>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</si>
  <si>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</si>
  <si>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</si>
  <si>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</si>
  <si>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</si>
  <si>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</si>
  <si>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</si>
  <si>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</si>
  <si>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</si>
  <si>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</si>
  <si>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</si>
  <si>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</si>
  <si>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</si>
  <si>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</si>
  <si>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</si>
  <si>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</si>
  <si>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</si>
  <si>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</si>
  <si>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</si>
  <si>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</si>
  <si>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</si>
  <si>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</si>
  <si>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</si>
  <si>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</si>
  <si>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</si>
  <si>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</si>
  <si>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</si>
  <si>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</si>
  <si>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</si>
  <si>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</si>
  <si>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</si>
  <si>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</si>
  <si>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</si>
  <si>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</si>
  <si>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</si>
  <si>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</si>
  <si>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</si>
  <si>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</si>
  <si>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</si>
  <si>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</si>
  <si>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</si>
  <si>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</si>
  <si>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</si>
  <si>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</si>
  <si>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</si>
  <si>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</si>
  <si>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</si>
  <si>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</si>
  <si>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</si>
  <si>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</si>
  <si>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</si>
  <si>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</si>
  <si>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</si>
  <si>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</si>
  <si>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</si>
  <si>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</si>
  <si>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</si>
  <si>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</si>
  <si>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</si>
  <si>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</si>
  <si>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</si>
  <si>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</si>
  <si>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</si>
  <si>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</si>
  <si>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</si>
  <si>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</si>
  <si>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</si>
  <si>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</si>
  <si>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</si>
  <si>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</si>
  <si>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</si>
  <si>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</si>
  <si>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</si>
  <si>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</si>
  <si>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</si>
  <si>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</si>
  <si>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</si>
  <si>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</si>
  <si>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</si>
  <si>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</si>
  <si>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</si>
  <si>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</si>
  <si>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</si>
  <si>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</si>
  <si>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</si>
  <si>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</si>
  <si>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</si>
  <si>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</si>
  <si>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</si>
  <si>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</si>
  <si>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</si>
  <si>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</si>
  <si>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</si>
  <si>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</si>
  <si>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</si>
  <si>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</si>
  <si>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</si>
  <si>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</si>
  <si>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</si>
  <si>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</si>
  <si>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</si>
  <si>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</si>
  <si>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</si>
  <si>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</si>
  <si>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</si>
  <si>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</si>
  <si>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</si>
  <si>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</si>
  <si>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</si>
  <si>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</si>
  <si>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</si>
  <si>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</si>
  <si>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</si>
  <si>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</si>
  <si>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</si>
  <si>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</si>
  <si>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</si>
  <si>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</si>
  <si>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</si>
  <si>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</si>
  <si>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</si>
  <si>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</si>
  <si>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</si>
  <si>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</si>
  <si>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</si>
  <si>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</si>
  <si>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</si>
  <si>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</si>
  <si>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</si>
  <si>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</si>
  <si>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</si>
  <si>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</si>
  <si>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</si>
  <si>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</si>
  <si>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</si>
  <si>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</si>
  <si>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</si>
  <si>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</si>
  <si>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</si>
  <si>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</si>
  <si>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</si>
  <si>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</si>
  <si>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</si>
  <si>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</si>
  <si>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</si>
  <si>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</si>
  <si>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</si>
  <si>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</si>
  <si>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</si>
  <si>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</si>
  <si>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</si>
  <si>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</si>
  <si>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</si>
  <si>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</si>
  <si>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</si>
  <si>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</si>
  <si>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</si>
  <si>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</si>
  <si>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</si>
  <si>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</si>
  <si>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</si>
  <si>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</si>
  <si>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</si>
  <si>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</si>
  <si>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</si>
  <si>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</si>
  <si>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</si>
  <si>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</si>
  <si>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</si>
  <si>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</si>
  <si>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</si>
  <si>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</si>
  <si>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</si>
  <si>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</si>
  <si>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</si>
  <si>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</si>
  <si>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</si>
  <si>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</si>
  <si>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</si>
  <si>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</si>
  <si>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</si>
  <si>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</si>
  <si>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</si>
  <si>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</si>
  <si>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</si>
  <si>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</si>
  <si>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</si>
  <si>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</si>
  <si>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</si>
  <si>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</si>
  <si>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</si>
  <si>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</si>
  <si>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</si>
  <si>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</si>
  <si>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</si>
  <si>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</si>
  <si>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</si>
  <si>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</si>
  <si>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</si>
  <si>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</si>
  <si>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</si>
  <si>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</si>
  <si>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</si>
  <si>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</si>
  <si>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</si>
  <si>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</si>
  <si>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</si>
  <si>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</si>
  <si>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</si>
  <si>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</si>
  <si>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</si>
  <si>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</si>
  <si>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</si>
  <si>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</si>
  <si>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</si>
  <si>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</si>
  <si>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</si>
  <si>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</si>
  <si>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</si>
  <si>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</si>
  <si>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</si>
  <si>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</si>
  <si>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</si>
  <si>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</si>
  <si>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</si>
  <si>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</si>
  <si>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</si>
  <si>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</si>
  <si>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</si>
  <si>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</si>
  <si>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</si>
  <si>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</si>
  <si>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</si>
  <si>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</si>
  <si>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</si>
  <si>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</si>
  <si>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</si>
  <si>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</si>
  <si>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</si>
  <si>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</si>
  <si>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</si>
  <si>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</si>
  <si>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</si>
  <si>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</si>
  <si>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</si>
  <si>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</si>
  <si>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</si>
  <si>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</si>
  <si>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</si>
  <si>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</si>
  <si>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</si>
  <si>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</si>
  <si>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</si>
  <si>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</si>
  <si>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</si>
  <si>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</si>
  <si>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</si>
  <si>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</si>
  <si>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</si>
  <si>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</si>
  <si>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</si>
  <si>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</si>
  <si>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</si>
  <si>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</si>
  <si>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</si>
  <si>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</si>
  <si>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</si>
  <si>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</si>
  <si>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</si>
  <si>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</si>
  <si>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</si>
  <si>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</si>
  <si>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</si>
  <si>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</si>
  <si>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</si>
  <si>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</si>
  <si>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</si>
  <si>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</si>
  <si>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</si>
  <si>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</si>
  <si>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</si>
  <si>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</si>
  <si>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</si>
  <si>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</si>
  <si>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</si>
  <si>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</si>
  <si>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</si>
  <si>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</si>
  <si>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</si>
  <si>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</si>
  <si>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</si>
  <si>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</si>
  <si>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</si>
  <si>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</si>
  <si>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</si>
  <si>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</si>
  <si>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</si>
  <si>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</si>
  <si>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</si>
  <si>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</si>
  <si>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</si>
  <si>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</si>
  <si>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</si>
  <si>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</si>
  <si>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</si>
  <si>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</si>
  <si>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</si>
  <si>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</si>
  <si>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</si>
  <si>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</si>
  <si>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</si>
  <si>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</si>
  <si>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</si>
  <si>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</si>
  <si>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</si>
  <si>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</si>
  <si>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</si>
  <si>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</si>
  <si>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</si>
  <si>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</si>
  <si>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</si>
  <si>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</si>
  <si>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</si>
  <si>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</si>
  <si>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</si>
  <si>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</si>
  <si>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</si>
  <si>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</si>
  <si>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</si>
  <si>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</si>
  <si>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</si>
  <si>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</si>
  <si>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</si>
  <si>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</si>
  <si>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</si>
  <si>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</si>
  <si>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</si>
  <si>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</si>
  <si>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</si>
  <si>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</si>
  <si>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</si>
  <si>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</si>
  <si>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</si>
  <si>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</si>
  <si>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</si>
  <si>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</si>
  <si>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</si>
  <si>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</si>
  <si>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</si>
  <si>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</si>
  <si>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</si>
  <si>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</si>
  <si>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</si>
  <si>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</si>
  <si>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</si>
  <si>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</si>
  <si>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</si>
  <si>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</si>
  <si>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</si>
  <si>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</si>
  <si>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</si>
  <si>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</si>
  <si>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</si>
  <si>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</si>
  <si>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</si>
  <si>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</si>
  <si>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</si>
  <si>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</si>
  <si>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</si>
  <si>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</si>
  <si>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</si>
  <si>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</si>
  <si>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</si>
  <si>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</si>
  <si>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</si>
  <si>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</si>
  <si>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</si>
  <si>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</si>
  <si>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</si>
  <si>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</si>
  <si>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</si>
  <si>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</si>
  <si>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</si>
  <si>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</si>
  <si>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</si>
  <si>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</si>
  <si>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</si>
  <si>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</si>
  <si>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</si>
  <si>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</si>
  <si>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</si>
  <si>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</si>
  <si>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</si>
  <si>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</si>
  <si>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</si>
  <si>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</si>
  <si>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</si>
  <si>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</si>
  <si>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</si>
  <si>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</si>
  <si>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</si>
  <si>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</si>
  <si>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</si>
  <si>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</si>
  <si>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</si>
  <si>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</si>
  <si>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</si>
  <si>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</si>
  <si>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</si>
  <si>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</si>
  <si>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</si>
  <si>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</si>
  <si>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</si>
  <si>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</si>
  <si>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</si>
  <si>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</si>
  <si>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</si>
  <si>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</si>
  <si>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</si>
  <si>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</si>
  <si>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</si>
  <si>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</si>
  <si>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</si>
  <si>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</si>
  <si>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</si>
  <si>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</si>
  <si>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</si>
  <si>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</si>
  <si>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</si>
  <si>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</si>
  <si>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</si>
  <si>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</si>
  <si>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</si>
  <si>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</si>
  <si>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</si>
  <si>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</si>
  <si>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</si>
  <si>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</si>
  <si>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</si>
  <si>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</si>
  <si>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</si>
  <si>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</si>
  <si>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</si>
  <si>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</si>
  <si>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</si>
  <si>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</si>
  <si>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</si>
  <si>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</si>
  <si>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</si>
  <si>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</si>
  <si>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</si>
  <si>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</si>
  <si>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</si>
  <si>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</si>
  <si>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</si>
  <si>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</si>
  <si>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</si>
  <si>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</si>
  <si>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</si>
  <si>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</si>
  <si>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</si>
  <si>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</si>
  <si>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</si>
  <si>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</si>
  <si>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</si>
  <si>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</si>
  <si>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</si>
  <si>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</si>
  <si>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</si>
  <si>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</si>
  <si>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</si>
  <si>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</si>
  <si>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</si>
  <si>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</si>
  <si>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</si>
  <si>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</si>
  <si>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</si>
  <si>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</si>
  <si>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</si>
  <si>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</si>
  <si>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</si>
  <si>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</si>
  <si>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</si>
  <si>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</si>
  <si>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</si>
  <si>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</si>
  <si>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</si>
  <si>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</si>
  <si>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</si>
  <si>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</si>
  <si>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</si>
  <si>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</si>
  <si>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</si>
  <si>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</si>
  <si>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</si>
  <si>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</si>
  <si>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</si>
  <si>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</si>
  <si>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</si>
  <si>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</si>
  <si>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</si>
  <si>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</si>
  <si>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</si>
  <si>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</si>
  <si>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</si>
  <si>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</si>
  <si>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</si>
  <si>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</si>
  <si>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</si>
  <si>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</si>
  <si>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</si>
  <si>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</si>
  <si>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</si>
  <si>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</si>
  <si>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</si>
  <si>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</si>
  <si>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</si>
  <si>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</si>
  <si>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</si>
  <si>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</si>
  <si>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</si>
  <si>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</si>
  <si>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</si>
  <si>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</si>
  <si>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</si>
  <si>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</si>
  <si>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</si>
  <si>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</si>
  <si>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</si>
  <si>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</si>
  <si>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</si>
  <si>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</si>
  <si>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</si>
  <si>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</si>
  <si>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</si>
  <si>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</si>
  <si>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</si>
  <si>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</si>
  <si>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</si>
  <si>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</si>
  <si>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</si>
  <si>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</si>
  <si>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</si>
  <si>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</si>
  <si>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</si>
  <si>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</si>
  <si>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</si>
  <si>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</si>
  <si>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</si>
  <si>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</si>
  <si>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</si>
  <si>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</si>
  <si>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</si>
  <si>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</si>
  <si>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</si>
  <si>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</si>
  <si>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</si>
  <si>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</si>
  <si>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</si>
  <si>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</si>
  <si>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</si>
  <si>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</si>
  <si>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</si>
  <si>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</si>
  <si>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</si>
  <si>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</si>
  <si>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</si>
  <si>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</si>
  <si>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</si>
  <si>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</si>
  <si>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</si>
  <si>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</si>
  <si>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</si>
  <si>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</si>
  <si>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</si>
  <si>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</si>
  <si>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</si>
  <si>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</si>
  <si>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</si>
  <si>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</si>
  <si>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</si>
  <si>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</si>
  <si>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</si>
  <si>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</si>
  <si>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</si>
  <si>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</si>
  <si>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</si>
  <si>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</si>
  <si>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</si>
  <si>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</si>
  <si>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</si>
  <si>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</si>
  <si>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</si>
  <si>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</si>
  <si>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</si>
  <si>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</si>
  <si>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</si>
  <si>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</si>
  <si>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</si>
  <si>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</si>
  <si>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</si>
  <si>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</si>
  <si>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</si>
  <si>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</si>
  <si>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</si>
  <si>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</si>
  <si>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</si>
  <si>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</si>
  <si>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</si>
  <si>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</si>
  <si>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</si>
  <si>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</si>
  <si>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</si>
  <si>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</si>
  <si>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</si>
  <si>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</si>
  <si>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</si>
  <si>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</si>
  <si>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</si>
  <si>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</si>
  <si>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</si>
  <si>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</si>
  <si>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</si>
  <si>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</si>
  <si>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</si>
  <si>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</si>
  <si>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</si>
  <si>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</si>
  <si>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</si>
  <si>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</si>
  <si>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</si>
  <si>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</si>
  <si>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</si>
  <si>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</si>
  <si>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</si>
  <si>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</si>
  <si>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</si>
  <si>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</si>
  <si>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</si>
  <si>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</si>
  <si>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</si>
  <si>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</si>
  <si>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</si>
  <si>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</si>
  <si>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</si>
  <si>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</si>
  <si>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</si>
  <si>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</si>
  <si>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</si>
  <si>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</si>
  <si>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</si>
  <si>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</si>
  <si>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</si>
  <si>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</si>
  <si>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</si>
  <si>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</si>
  <si>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</si>
  <si>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</si>
  <si>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</si>
  <si>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</si>
  <si>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</si>
  <si>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</si>
  <si>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</si>
  <si>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</si>
  <si>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</si>
  <si>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</si>
  <si>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</si>
  <si>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</si>
  <si>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</si>
  <si>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</si>
  <si>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</si>
  <si>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</si>
  <si>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</si>
  <si>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</si>
  <si>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</si>
  <si>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</si>
  <si>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</si>
  <si>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</si>
  <si>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</si>
  <si>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</si>
  <si>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</si>
  <si>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</si>
  <si>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</si>
  <si>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</si>
  <si>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</si>
  <si>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</si>
  <si>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</si>
  <si>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</si>
  <si>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</si>
  <si>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</si>
  <si>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</si>
  <si>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</si>
  <si>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</si>
  <si>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</si>
  <si>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</si>
  <si>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</si>
  <si>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</si>
  <si>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</si>
  <si>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</si>
  <si>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</si>
  <si>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</si>
  <si>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</si>
  <si>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</si>
  <si>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</si>
  <si>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</si>
  <si>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</si>
  <si>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</si>
  <si>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</si>
  <si>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</si>
  <si>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</si>
  <si>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</si>
  <si>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</si>
  <si>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</si>
  <si>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</si>
  <si>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</si>
  <si>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</si>
  <si>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</si>
  <si>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</si>
  <si>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</si>
  <si>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</si>
  <si>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</si>
  <si>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</si>
  <si>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</si>
  <si>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</si>
  <si>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</si>
  <si>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</si>
  <si>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</si>
  <si>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</si>
  <si>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</si>
  <si>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</si>
  <si>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</si>
  <si>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</si>
  <si>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</si>
  <si>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</si>
  <si>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</si>
  <si>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</si>
  <si>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</si>
  <si>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</si>
  <si>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</si>
  <si>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</si>
  <si>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</si>
  <si>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</si>
  <si>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</si>
  <si>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</si>
  <si>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</si>
  <si>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</si>
  <si>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</si>
  <si>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</si>
  <si>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</si>
  <si>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</si>
  <si>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</si>
  <si>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</si>
  <si>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</si>
  <si>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</si>
  <si>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</si>
  <si>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</si>
  <si>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</si>
  <si>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</si>
  <si>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</si>
  <si>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</si>
  <si>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</si>
  <si>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</si>
  <si>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</si>
  <si>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</si>
  <si>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</si>
  <si>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</si>
  <si>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</si>
  <si>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</si>
  <si>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</si>
  <si>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</si>
  <si>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</si>
  <si>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</si>
  <si>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</si>
  <si>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</si>
  <si>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</si>
  <si>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</si>
  <si>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</si>
  <si>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</si>
  <si>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</si>
  <si>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</si>
  <si>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</si>
  <si>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</si>
  <si>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</si>
  <si>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</si>
  <si>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</si>
  <si>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</si>
  <si>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</si>
  <si>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</si>
  <si>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</si>
  <si>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</si>
  <si>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</si>
  <si>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</si>
  <si>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</si>
  <si>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</si>
  <si>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</si>
  <si>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</si>
  <si>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</si>
  <si>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</si>
  <si>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</si>
  <si>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</si>
  <si>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</si>
  <si>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</si>
  <si>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</si>
  <si>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</si>
  <si>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</si>
  <si>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</si>
  <si>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</si>
  <si>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</si>
  <si>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</si>
  <si>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</si>
  <si>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</si>
  <si>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</si>
  <si>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</si>
  <si>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</si>
  <si>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</si>
  <si>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</si>
  <si>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</si>
  <si>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</si>
  <si>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</si>
  <si>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</si>
  <si>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</si>
  <si>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</si>
  <si>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</si>
  <si>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</si>
  <si>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</si>
  <si>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</si>
  <si>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</si>
  <si>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</si>
  <si>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</si>
  <si>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</si>
  <si>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</si>
  <si>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</si>
  <si>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</si>
  <si>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</si>
  <si>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</si>
  <si>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</si>
  <si>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</si>
  <si>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</si>
  <si>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</si>
  <si>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</si>
  <si>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</si>
  <si>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</si>
  <si>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</si>
  <si>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</si>
  <si>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</si>
  <si>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</si>
  <si>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</si>
  <si>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</si>
  <si>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</si>
  <si>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</si>
  <si>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</si>
  <si>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</si>
  <si>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</si>
  <si>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</si>
  <si>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</si>
  <si>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</si>
  <si>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</si>
  <si>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</si>
  <si>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</si>
  <si>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</si>
  <si>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</si>
  <si>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</si>
  <si>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</si>
  <si>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</si>
  <si>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</si>
  <si>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</si>
  <si>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</si>
  <si>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</si>
  <si>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</si>
  <si>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</si>
  <si>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</si>
  <si>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</si>
  <si>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</si>
  <si>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</si>
  <si>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</si>
  <si>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</si>
  <si>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</si>
  <si>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</si>
  <si>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</si>
  <si>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</si>
  <si>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</si>
  <si>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</si>
  <si>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</si>
  <si>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</si>
  <si>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</si>
  <si>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</si>
  <si>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</si>
  <si>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</si>
  <si>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</si>
  <si>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</si>
  <si>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</si>
  <si>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</si>
  <si>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</si>
  <si>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</si>
  <si>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</si>
  <si>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</si>
  <si>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</si>
  <si>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</si>
  <si>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</si>
  <si>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</si>
  <si>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</si>
  <si>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</si>
  <si>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</si>
  <si>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</si>
  <si>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</si>
  <si>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</si>
  <si>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</si>
  <si>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</si>
  <si>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</si>
  <si>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</si>
  <si>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</si>
  <si>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</si>
  <si>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</si>
  <si>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</si>
  <si>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</si>
  <si>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</si>
  <si>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</si>
  <si>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</si>
  <si>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</si>
  <si>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</si>
  <si>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</si>
  <si>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</si>
  <si>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</si>
  <si>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</si>
  <si>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</si>
  <si>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</si>
  <si>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</si>
  <si>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</si>
  <si>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</si>
  <si>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</si>
  <si>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</si>
  <si>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</si>
  <si>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</si>
  <si>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</si>
  <si>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</si>
  <si>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</si>
  <si>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</si>
  <si>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</si>
  <si>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</si>
  <si>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</si>
  <si>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</si>
  <si>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</si>
  <si>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</si>
  <si>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</si>
  <si>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</si>
  <si>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</si>
  <si>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</si>
  <si>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</si>
  <si>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</si>
  <si>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</si>
  <si>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</si>
  <si>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</si>
  <si>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</si>
  <si>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</si>
  <si>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</si>
  <si>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</si>
  <si>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</si>
  <si>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</si>
  <si>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</si>
  <si>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</si>
  <si>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</si>
  <si>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</si>
  <si>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</si>
  <si>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</si>
  <si>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</si>
  <si>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</si>
  <si>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</si>
  <si>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</si>
  <si>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</si>
  <si>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</si>
  <si>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</si>
  <si>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</si>
  <si>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</si>
  <si>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</si>
  <si>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</si>
  <si>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</si>
  <si>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</si>
  <si>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</si>
  <si>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</si>
  <si>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</si>
  <si>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</si>
  <si>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</si>
  <si>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</si>
  <si>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</si>
  <si>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</si>
  <si>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</si>
  <si>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</si>
  <si>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</si>
  <si>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</si>
  <si>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</si>
  <si>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</si>
  <si>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</si>
  <si>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</si>
  <si>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</si>
  <si>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</si>
  <si>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</si>
  <si>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</si>
  <si>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</si>
  <si>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</si>
  <si>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</si>
  <si>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</si>
  <si>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</si>
  <si>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</si>
  <si>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</si>
  <si>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</si>
  <si>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</si>
  <si>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</si>
  <si>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</si>
  <si>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</si>
  <si>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</si>
  <si>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</si>
  <si>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</si>
  <si>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</si>
  <si>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</si>
  <si>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</si>
  <si>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</si>
  <si>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</si>
  <si>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</si>
  <si>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</si>
  <si>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</si>
  <si>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</si>
  <si>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</si>
  <si>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</si>
  <si>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</si>
  <si>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</si>
  <si>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</si>
  <si>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</si>
  <si>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</si>
  <si>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</si>
  <si>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</si>
  <si>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</si>
  <si>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</si>
  <si>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</si>
  <si>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</si>
  <si>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</si>
  <si>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</si>
  <si>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</si>
  <si>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</si>
  <si>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</si>
  <si>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</si>
  <si>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</si>
  <si>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</si>
  <si>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</si>
  <si>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</si>
  <si>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</si>
  <si>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</si>
  <si>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</si>
  <si>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</si>
  <si>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</si>
  <si>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</si>
  <si>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</si>
  <si>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</si>
  <si>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</si>
  <si>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</si>
  <si>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</si>
  <si>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</si>
  <si>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</si>
  <si>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</si>
  <si>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</si>
  <si>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</si>
  <si>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</si>
  <si>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</si>
  <si>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</si>
  <si>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</si>
  <si>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</si>
  <si>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</si>
  <si>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</si>
  <si>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</si>
  <si>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</si>
  <si>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</si>
  <si>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</si>
  <si>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</si>
  <si>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</si>
  <si>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</si>
  <si>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</si>
  <si>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</si>
  <si>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</si>
  <si>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</si>
  <si>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</si>
  <si>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</si>
  <si>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</si>
  <si>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</si>
  <si>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</si>
  <si>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</si>
  <si>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</si>
  <si>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</si>
  <si>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</si>
  <si>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</si>
  <si>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</si>
  <si>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</si>
  <si>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</si>
  <si>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</si>
  <si>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</si>
  <si>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</si>
  <si>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</si>
  <si>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</si>
  <si>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</si>
  <si>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</si>
  <si>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</si>
  <si>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</si>
  <si>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</si>
  <si>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</si>
  <si>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</si>
  <si>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</si>
  <si>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</si>
  <si>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</si>
  <si>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</si>
  <si>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</si>
  <si>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</si>
  <si>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</si>
  <si>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</si>
  <si>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</si>
  <si>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</si>
  <si>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</si>
  <si>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</si>
  <si>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</si>
  <si>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</si>
  <si>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</si>
  <si>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</si>
  <si>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</si>
  <si>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</si>
  <si>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</si>
  <si>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</si>
  <si>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</si>
  <si>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</si>
  <si>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</si>
  <si>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</si>
  <si>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</si>
  <si>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</si>
  <si>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</si>
  <si>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</si>
  <si>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</si>
  <si>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</si>
  <si>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</si>
  <si>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</si>
  <si>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</si>
  <si>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</si>
  <si>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</si>
  <si>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</si>
  <si>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</si>
  <si>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</si>
  <si>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</si>
  <si>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</si>
  <si>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</si>
  <si>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</si>
  <si>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</si>
  <si>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</si>
  <si>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</si>
  <si>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</si>
  <si>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</si>
  <si>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</si>
  <si>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</si>
  <si>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</si>
  <si>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</si>
  <si>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</si>
  <si>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</si>
  <si>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</si>
  <si>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</si>
  <si>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</si>
  <si>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</si>
  <si>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</si>
  <si>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</si>
  <si>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</si>
  <si>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</si>
  <si>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</si>
  <si>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</si>
  <si>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</si>
  <si>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</si>
  <si>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</si>
  <si>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</si>
  <si>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</si>
  <si>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</si>
  <si>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</si>
  <si>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</si>
  <si>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</si>
  <si>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</si>
  <si>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</si>
  <si>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</si>
  <si>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</si>
  <si>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</si>
  <si>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</si>
  <si>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</si>
  <si>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</si>
  <si>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</si>
  <si>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</si>
  <si>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</si>
  <si>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</si>
  <si>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</si>
  <si>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</si>
  <si>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</si>
  <si>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</si>
  <si>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</si>
  <si>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</si>
  <si>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</si>
  <si>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</si>
  <si>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</si>
  <si>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</si>
  <si>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</si>
  <si>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</si>
  <si>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</si>
  <si>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</si>
  <si>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</si>
  <si>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</si>
  <si>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</si>
  <si>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</si>
  <si>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</si>
  <si>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</si>
  <si>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</si>
  <si>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</si>
  <si>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</si>
  <si>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</si>
  <si>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</si>
  <si>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</si>
  <si>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</si>
  <si>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</si>
  <si>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</si>
  <si>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</si>
  <si>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</si>
  <si>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</si>
  <si>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</si>
  <si>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</si>
  <si>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</si>
  <si>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</si>
  <si>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</si>
  <si>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</si>
  <si>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</si>
  <si>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</si>
  <si>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</si>
  <si>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</si>
  <si>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</si>
  <si>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</si>
  <si>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</si>
  <si>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</si>
  <si>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</si>
  <si>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</si>
  <si>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</si>
  <si>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</si>
  <si>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</si>
  <si>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</si>
  <si>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</si>
  <si>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</si>
  <si>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</si>
  <si>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</si>
  <si>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</si>
  <si>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</si>
  <si>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</si>
  <si>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</si>
  <si>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</si>
  <si>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</si>
  <si>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</si>
  <si>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</si>
  <si>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</si>
  <si>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</si>
  <si>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</si>
  <si>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</si>
  <si>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</si>
  <si>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</si>
  <si>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</si>
  <si>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</si>
  <si>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</si>
  <si>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</si>
  <si>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</si>
  <si>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</si>
  <si>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</si>
  <si>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</si>
  <si>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</si>
  <si>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</si>
  <si>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</si>
  <si>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</si>
  <si>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</si>
  <si>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</si>
  <si>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</si>
  <si>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</si>
  <si>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</si>
  <si>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</si>
  <si>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</si>
  <si>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</si>
  <si>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</si>
  <si>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</si>
  <si>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</si>
  <si>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</si>
  <si>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</si>
  <si>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</si>
  <si>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</si>
  <si>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</si>
  <si>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</si>
  <si>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</si>
  <si>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</si>
  <si>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</si>
  <si>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</si>
  <si>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</si>
  <si>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</si>
  <si>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</si>
  <si>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</si>
  <si>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</si>
  <si>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</si>
  <si>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</si>
  <si>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</si>
  <si>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</si>
  <si>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</si>
  <si>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</si>
  <si>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</si>
  <si>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</si>
  <si>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</si>
  <si>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</si>
  <si>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</si>
  <si>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</si>
  <si>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</si>
  <si>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</si>
  <si>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</si>
  <si>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</si>
  <si>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</si>
  <si>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</si>
  <si>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</si>
  <si>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</si>
  <si>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</si>
  <si>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</si>
  <si>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</si>
  <si>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</si>
  <si>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</si>
  <si>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</si>
  <si>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</si>
  <si>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</si>
  <si>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</si>
  <si>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</si>
  <si>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</si>
  <si>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</si>
  <si>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</si>
  <si>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</si>
  <si>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</si>
  <si>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</si>
  <si>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</si>
  <si>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</si>
  <si>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</si>
  <si>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</si>
  <si>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</si>
  <si>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</si>
  <si>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</si>
  <si>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</si>
  <si>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</si>
  <si>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</si>
  <si>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</si>
  <si>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</si>
  <si>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</si>
  <si>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</si>
  <si>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</si>
  <si>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</si>
  <si>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</si>
  <si>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</si>
  <si>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</si>
  <si>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</si>
  <si>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</si>
  <si>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</si>
  <si>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</si>
  <si>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</si>
  <si>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</si>
  <si>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</si>
  <si>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</si>
  <si>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</si>
  <si>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</si>
  <si>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</si>
  <si>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</si>
  <si>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</si>
  <si>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</si>
  <si>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</si>
  <si>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</si>
  <si>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</si>
  <si>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</si>
  <si>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</si>
  <si>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</si>
  <si>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</si>
  <si>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</si>
  <si>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</si>
  <si>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</si>
  <si>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</si>
  <si>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</si>
  <si>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</si>
  <si>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</si>
  <si>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</si>
  <si>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</si>
  <si>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</si>
  <si>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</si>
  <si>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</si>
  <si>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</si>
  <si>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</si>
  <si>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</si>
  <si>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</si>
  <si>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</si>
  <si>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</si>
  <si>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</si>
  <si>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</si>
  <si>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</si>
  <si>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</si>
  <si>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</si>
  <si>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</si>
  <si>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</si>
  <si>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</si>
  <si>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</si>
  <si>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</si>
  <si>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</si>
  <si>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</si>
  <si>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</si>
  <si>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</si>
  <si>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</si>
  <si>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</si>
  <si>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</si>
  <si>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</si>
  <si>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</si>
  <si>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</si>
  <si>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</si>
  <si>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</si>
  <si>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</si>
  <si>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</si>
  <si>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</si>
  <si>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</si>
  <si>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</si>
  <si>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</si>
  <si>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</si>
  <si>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</si>
  <si>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</si>
  <si>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</si>
  <si>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</si>
  <si>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</si>
  <si>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</si>
  <si>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</si>
  <si>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</si>
  <si>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</si>
  <si>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</si>
  <si>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</si>
  <si>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</si>
  <si>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</si>
  <si>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</si>
  <si>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</si>
  <si>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</si>
  <si>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</si>
  <si>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</si>
  <si>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</si>
  <si>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</si>
  <si>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</si>
  <si>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</si>
  <si>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</si>
  <si>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</si>
  <si>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</si>
  <si>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</si>
  <si>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</si>
  <si>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</si>
  <si>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</si>
  <si>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</si>
  <si>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</si>
  <si>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</si>
  <si>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</si>
  <si>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</si>
  <si>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</si>
  <si>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</si>
  <si>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</si>
  <si>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</si>
  <si>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</si>
  <si>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</si>
  <si>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</si>
  <si>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</si>
  <si>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</si>
  <si>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</si>
  <si>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</si>
  <si>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</si>
  <si>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</si>
  <si>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</si>
  <si>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</si>
  <si>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</si>
  <si>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</si>
  <si>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</si>
  <si>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</si>
  <si>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</si>
  <si>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</si>
  <si>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</si>
  <si>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</si>
  <si>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</si>
  <si>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</si>
  <si>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</si>
  <si>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</si>
  <si>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</si>
  <si>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</si>
  <si>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</si>
  <si>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</si>
  <si>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</si>
  <si>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</si>
  <si>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</si>
  <si>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</si>
  <si>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</si>
  <si>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</si>
  <si>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</si>
  <si>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</si>
  <si>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</si>
  <si>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</si>
  <si>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</si>
  <si>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</si>
  <si>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</si>
  <si>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</si>
  <si>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</si>
  <si>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</si>
  <si>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</si>
  <si>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</si>
  <si>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</si>
  <si>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</si>
  <si>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</si>
  <si>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</si>
  <si>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</si>
  <si>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</si>
  <si>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</si>
  <si>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</si>
  <si>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</si>
  <si>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</si>
  <si>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</si>
  <si>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</si>
  <si>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</si>
  <si>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</si>
  <si>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</si>
  <si>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</si>
  <si>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</si>
  <si>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</si>
  <si>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</si>
  <si>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</si>
  <si>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</si>
  <si>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</si>
  <si>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</si>
  <si>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</si>
  <si>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</si>
  <si>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</si>
  <si>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</si>
  <si>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</si>
  <si>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</si>
  <si>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</si>
  <si>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</si>
  <si>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</si>
  <si>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</si>
  <si>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</si>
  <si>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</si>
  <si>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</si>
  <si>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</si>
  <si>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</si>
  <si>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</si>
  <si>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</si>
  <si>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</si>
  <si>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</si>
  <si>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</si>
  <si>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</si>
  <si>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</si>
  <si>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</si>
  <si>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</si>
  <si>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</si>
  <si>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</si>
  <si>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</si>
  <si>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</si>
  <si>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</si>
  <si>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</si>
  <si>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</si>
  <si>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</si>
  <si>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</si>
  <si>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</si>
  <si>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</si>
  <si>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</si>
  <si>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</si>
  <si>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</si>
  <si>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</si>
  <si>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</si>
  <si>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</si>
  <si>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</si>
  <si>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</si>
  <si>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</si>
  <si>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</si>
  <si>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</si>
  <si>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</si>
  <si>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</si>
  <si>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</si>
  <si>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</si>
  <si>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</si>
  <si>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</si>
  <si>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</si>
  <si>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</si>
  <si>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</si>
  <si>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</si>
  <si>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</si>
  <si>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</si>
  <si>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</si>
  <si>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</si>
  <si>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</si>
  <si>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</si>
  <si>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</si>
  <si>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</si>
  <si>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</si>
  <si>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</si>
  <si>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</si>
  <si>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</si>
  <si>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</si>
  <si>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</si>
  <si>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</si>
  <si>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</si>
  <si>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</si>
  <si>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</si>
  <si>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</si>
  <si>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</si>
  <si>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</si>
  <si>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</si>
  <si>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</si>
  <si>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</si>
  <si>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</si>
  <si>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</si>
  <si>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</si>
  <si>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</si>
  <si>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</si>
  <si>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</si>
  <si>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</si>
  <si>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</si>
  <si>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</si>
  <si>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</si>
  <si>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</si>
  <si>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</si>
  <si>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</si>
  <si>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</si>
  <si>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</si>
  <si>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</si>
  <si>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</si>
  <si>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</si>
  <si>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</si>
  <si>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</si>
  <si>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</si>
  <si>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</si>
  <si>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</si>
  <si>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</si>
  <si>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</si>
  <si>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</si>
  <si>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</si>
  <si>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</si>
  <si>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</si>
  <si>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</si>
  <si>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</si>
  <si>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</si>
  <si>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</si>
  <si>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</si>
  <si>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</si>
  <si>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</si>
  <si>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</si>
  <si>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</si>
  <si>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</si>
  <si>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</si>
  <si>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</si>
  <si>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</si>
  <si>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</si>
  <si>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</si>
  <si>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</si>
  <si>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</si>
  <si>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</si>
  <si>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</si>
  <si>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</si>
  <si>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</si>
  <si>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</si>
  <si>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</si>
  <si>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</si>
  <si>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</si>
  <si>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</si>
  <si>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</si>
  <si>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</si>
  <si>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</si>
  <si>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</si>
  <si>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</si>
  <si>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</si>
  <si>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</si>
  <si>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</si>
  <si>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</si>
  <si>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</si>
  <si>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</si>
  <si>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</si>
  <si>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</si>
  <si>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</si>
  <si>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</si>
  <si>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</si>
  <si>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</si>
  <si>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</si>
  <si>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</si>
  <si>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</si>
  <si>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</si>
  <si>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</si>
  <si>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</si>
  <si>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</si>
  <si>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</si>
  <si>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</si>
  <si>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</si>
  <si>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</si>
  <si>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</si>
  <si>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</si>
  <si>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</si>
  <si>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</si>
  <si>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</si>
  <si>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</si>
  <si>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</si>
  <si>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</si>
  <si>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</si>
  <si>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</si>
  <si>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</si>
  <si>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</si>
  <si>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</si>
  <si>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</si>
  <si>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</si>
  <si>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</si>
  <si>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</si>
  <si>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</si>
  <si>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</si>
  <si>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</si>
  <si>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</si>
  <si>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</si>
  <si>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</si>
  <si>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</si>
  <si>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</si>
  <si>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</si>
  <si>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</si>
  <si>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</si>
  <si>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</si>
  <si>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</si>
  <si>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</si>
  <si>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</si>
  <si>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</si>
  <si>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</si>
  <si>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</si>
  <si>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</si>
  <si>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</si>
  <si>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</si>
  <si>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</si>
  <si>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</si>
  <si>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</si>
  <si>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</si>
  <si>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</si>
  <si>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</si>
  <si>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</si>
  <si>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</si>
  <si>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</si>
  <si>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</si>
  <si>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</si>
  <si>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</si>
  <si>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</si>
  <si>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</si>
  <si>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</si>
  <si>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</si>
  <si>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</si>
  <si>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</si>
  <si>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</si>
  <si>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</si>
  <si>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</si>
  <si>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</si>
  <si>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</si>
  <si>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</si>
  <si>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</si>
  <si>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</si>
  <si>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</si>
  <si>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</si>
  <si>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</si>
  <si>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</si>
  <si>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</si>
  <si>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</si>
  <si>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</si>
  <si>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</si>
  <si>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</si>
  <si>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</si>
  <si>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</si>
  <si>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</si>
  <si>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</si>
  <si>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</si>
  <si>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</si>
  <si>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</si>
  <si>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</si>
  <si>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</si>
  <si>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</si>
  <si>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</si>
  <si>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</si>
  <si>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</si>
  <si>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</si>
  <si>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</si>
  <si>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</si>
  <si>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</si>
  <si>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</si>
  <si>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</si>
  <si>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</si>
  <si>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</si>
  <si>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</si>
  <si>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</si>
  <si>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</si>
  <si>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</si>
  <si>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</si>
  <si>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</si>
  <si>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</si>
  <si>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</si>
  <si>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</si>
  <si>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</si>
  <si>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</si>
  <si>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</si>
  <si>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</si>
  <si>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</si>
  <si>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</si>
  <si>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</si>
  <si>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</si>
  <si>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</si>
  <si>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</si>
  <si>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</si>
  <si>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</si>
  <si>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</si>
  <si>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</si>
  <si>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</si>
  <si>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</si>
  <si>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</si>
  <si>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</si>
  <si>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</si>
  <si>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</si>
  <si>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</si>
  <si>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</si>
  <si>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</si>
  <si>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</si>
  <si>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</si>
  <si>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</si>
  <si>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</si>
  <si>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</si>
  <si>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</si>
  <si>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</si>
  <si>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</si>
  <si>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</si>
  <si>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</si>
  <si>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</si>
  <si>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</si>
  <si>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</si>
  <si>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</si>
  <si>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</si>
  <si>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</si>
  <si>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</si>
  <si>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</si>
  <si>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</si>
  <si>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</si>
  <si>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</si>
  <si>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</si>
  <si>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</si>
  <si>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</si>
  <si>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</si>
  <si>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</si>
  <si>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</si>
  <si>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</si>
  <si>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</si>
  <si>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</si>
  <si>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</si>
  <si>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</si>
  <si>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</si>
  <si>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</si>
  <si>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</si>
  <si>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</si>
  <si>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</si>
  <si>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</si>
  <si>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</si>
  <si>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</si>
  <si>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</si>
  <si>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</si>
  <si>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</si>
  <si>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</si>
  <si>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</si>
  <si>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</si>
  <si>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</si>
  <si>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</si>
  <si>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</si>
  <si>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</si>
  <si>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</si>
  <si>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</si>
  <si>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</si>
  <si>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</si>
  <si>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</si>
  <si>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</si>
  <si>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</si>
  <si>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</si>
  <si>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</si>
  <si>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</si>
  <si>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</si>
  <si>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</si>
  <si>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</si>
  <si>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</si>
  <si>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</si>
  <si>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</si>
  <si>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</si>
  <si>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</si>
  <si>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</si>
  <si>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</si>
  <si>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</si>
  <si>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</si>
  <si>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</si>
  <si>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</si>
  <si>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</si>
  <si>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</si>
  <si>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</si>
  <si>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</si>
  <si>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</si>
  <si>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</si>
  <si>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</si>
  <si>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</si>
  <si>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</si>
  <si>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</si>
  <si>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</si>
  <si>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</si>
  <si>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</si>
  <si>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</si>
  <si>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</si>
  <si>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</si>
  <si>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</si>
  <si>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</si>
  <si>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</si>
  <si>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</si>
  <si>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</si>
  <si>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</si>
  <si>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</si>
  <si>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</si>
  <si>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</si>
  <si>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</si>
  <si>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</si>
  <si>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</si>
  <si>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</si>
  <si>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</si>
  <si>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</si>
  <si>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</si>
  <si>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</si>
  <si>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</si>
  <si>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</si>
  <si>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</si>
  <si>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</si>
  <si>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</si>
  <si>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</si>
  <si>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</si>
  <si>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</si>
  <si>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</si>
  <si>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</si>
  <si>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</si>
  <si>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</si>
  <si>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</si>
  <si>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</si>
  <si>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</si>
  <si>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</si>
  <si>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</si>
  <si>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</si>
  <si>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</si>
  <si>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</si>
  <si>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</si>
  <si>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</si>
  <si>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</si>
  <si>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</si>
  <si>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</si>
  <si>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</si>
  <si>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</si>
  <si>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</si>
  <si>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</si>
  <si>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</si>
  <si>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</si>
  <si>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</si>
  <si>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</si>
  <si>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</si>
  <si>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</si>
  <si>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</si>
  <si>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</si>
  <si>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</si>
  <si>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</si>
  <si>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</si>
  <si>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</si>
  <si>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</si>
  <si>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</si>
  <si>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</si>
  <si>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</si>
  <si>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</si>
  <si>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</si>
  <si>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</si>
  <si>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</si>
  <si>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</si>
  <si>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</si>
  <si>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</si>
  <si>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</si>
  <si>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</si>
  <si>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</si>
  <si>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</si>
  <si>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</si>
  <si>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</si>
  <si>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</si>
  <si>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</si>
  <si>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</si>
  <si>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</si>
  <si>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</si>
  <si>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</si>
  <si>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</si>
  <si>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</si>
  <si>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</si>
  <si>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</si>
  <si>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</si>
  <si>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</si>
  <si>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</si>
  <si>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</si>
  <si>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</si>
  <si>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</si>
  <si>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</si>
  <si>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</si>
  <si>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</si>
  <si>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</si>
  <si>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</si>
  <si>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</si>
  <si>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</si>
  <si>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</si>
  <si>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</si>
  <si>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</si>
  <si>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</si>
  <si>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</si>
  <si>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</si>
  <si>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</si>
  <si>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</si>
  <si>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</si>
  <si>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</si>
  <si>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</si>
  <si>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</si>
  <si>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</si>
  <si>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</si>
  <si>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</si>
  <si>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</si>
  <si>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</si>
  <si>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</si>
  <si>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</si>
  <si>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</si>
  <si>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</si>
  <si>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</si>
  <si>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</si>
  <si>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</si>
  <si>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</si>
  <si>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</si>
  <si>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</si>
  <si>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</si>
  <si>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</si>
  <si>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</si>
  <si>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</si>
  <si>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</si>
  <si>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</si>
  <si>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</si>
  <si>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</si>
  <si>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</si>
  <si>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</si>
  <si>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</si>
  <si>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</si>
  <si>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</si>
  <si>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</si>
  <si>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</si>
  <si>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</si>
  <si>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</si>
  <si>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</si>
  <si>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</si>
  <si>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</si>
  <si>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</si>
  <si>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</si>
  <si>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</si>
  <si>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</si>
  <si>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</si>
  <si>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</si>
  <si>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</si>
  <si>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</si>
  <si>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</si>
  <si>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</si>
  <si>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</si>
  <si>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</si>
  <si>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</si>
  <si>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</si>
  <si>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</si>
  <si>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</si>
  <si>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</si>
  <si>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</si>
  <si>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</si>
  <si>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</si>
  <si>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</si>
  <si>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</si>
  <si>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</si>
  <si>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</si>
  <si>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</si>
  <si>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</si>
  <si>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</si>
  <si>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</si>
  <si>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</si>
  <si>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</si>
  <si>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</si>
  <si>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</si>
  <si>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</si>
  <si>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</si>
  <si>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</si>
  <si>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</si>
  <si>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</si>
  <si>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</si>
  <si>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</si>
  <si>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</si>
  <si>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</si>
  <si>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</si>
  <si>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</si>
  <si>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</si>
  <si>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</si>
  <si>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</si>
  <si>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</si>
  <si>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</si>
  <si>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</si>
  <si>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</si>
  <si>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</si>
  <si>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</si>
  <si>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</si>
  <si>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</si>
  <si>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</si>
  <si>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</si>
  <si>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</si>
  <si>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</si>
  <si>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</si>
  <si>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</si>
  <si>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</si>
  <si>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</si>
  <si>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</si>
  <si>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</si>
  <si>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</si>
  <si>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</si>
  <si>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</si>
  <si>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</si>
  <si>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</si>
  <si>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</si>
  <si>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</si>
  <si>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</si>
  <si>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</si>
  <si>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</si>
  <si>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</si>
  <si>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</si>
  <si>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</si>
  <si>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</si>
  <si>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</si>
  <si>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</si>
  <si>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</si>
  <si>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</si>
  <si>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</si>
  <si>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</si>
  <si>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</si>
  <si>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</si>
  <si>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</si>
  <si>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</si>
  <si>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</si>
  <si>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</si>
  <si>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</si>
  <si>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</si>
  <si>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</si>
  <si>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</si>
  <si>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</si>
  <si>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</si>
  <si>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</si>
  <si>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</si>
  <si>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</si>
  <si>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</si>
  <si>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</si>
  <si>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</si>
  <si>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</si>
  <si>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</si>
  <si>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</si>
  <si>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</si>
  <si>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</si>
  <si>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</si>
  <si>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</si>
  <si>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</si>
  <si>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</si>
  <si>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</si>
  <si>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</si>
  <si>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</si>
  <si>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</si>
  <si>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</si>
  <si>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</si>
  <si>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</si>
  <si>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</si>
  <si>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</si>
  <si>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</si>
  <si>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</si>
  <si>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</si>
  <si>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</si>
  <si>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</si>
  <si>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</si>
  <si>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</si>
  <si>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</si>
  <si>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</si>
  <si>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</si>
  <si>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</si>
  <si>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</si>
  <si>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</si>
  <si>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</si>
  <si>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</si>
  <si>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</si>
  <si>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</si>
  <si>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</si>
  <si>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</si>
  <si>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</si>
  <si>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</si>
  <si>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</si>
  <si>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</si>
  <si>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</si>
  <si>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</si>
  <si>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</si>
  <si>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</si>
  <si>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</si>
  <si>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</si>
  <si>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</si>
  <si>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</si>
  <si>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</si>
  <si>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</si>
  <si>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</si>
  <si>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</si>
  <si>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</si>
  <si>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</si>
  <si>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</si>
  <si>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</si>
  <si>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</si>
  <si>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</si>
  <si>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</si>
  <si>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</si>
  <si>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</si>
  <si>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</si>
  <si>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</si>
  <si>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</si>
  <si>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</si>
  <si>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</si>
  <si>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</si>
  <si>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</si>
  <si>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</si>
  <si>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</si>
  <si>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</si>
  <si>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</si>
  <si>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</si>
  <si>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</si>
  <si>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</si>
  <si>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</si>
  <si>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</si>
  <si>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</si>
  <si>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</si>
  <si>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</si>
  <si>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</si>
  <si>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</si>
  <si>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</si>
  <si>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</si>
  <si>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</si>
  <si>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</si>
  <si>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</si>
  <si>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</si>
  <si>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</si>
  <si>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</si>
  <si>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</si>
  <si>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</si>
  <si>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</si>
  <si>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</si>
  <si>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</si>
  <si>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</si>
  <si>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</si>
  <si>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</si>
  <si>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</si>
  <si>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</si>
  <si>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</si>
  <si>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</si>
  <si>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</si>
  <si>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</si>
  <si>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</si>
  <si>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</si>
  <si>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</si>
  <si>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</si>
  <si>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</si>
  <si>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</si>
  <si>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</si>
  <si>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</si>
  <si>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</si>
  <si>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</si>
  <si>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</si>
  <si>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</si>
  <si>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</si>
  <si>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</si>
  <si>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</si>
  <si>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</si>
  <si>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</si>
  <si>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</si>
  <si>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</si>
  <si>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</si>
  <si>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</si>
  <si>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</si>
  <si>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</si>
  <si>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</si>
  <si>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</si>
  <si>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</si>
  <si>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</si>
  <si>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</si>
  <si>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</si>
  <si>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</si>
  <si>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</si>
  <si>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</si>
  <si>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</si>
  <si>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</si>
  <si>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</si>
  <si>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</si>
  <si>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</si>
  <si>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</si>
  <si>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</si>
  <si>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</si>
  <si>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</si>
  <si>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</si>
  <si>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</si>
  <si>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</si>
  <si>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</si>
  <si>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</si>
  <si>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</si>
  <si>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</si>
  <si>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</si>
  <si>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</si>
  <si>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</si>
  <si>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</si>
  <si>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</si>
  <si>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</si>
  <si>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</si>
  <si>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</si>
  <si>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</si>
  <si>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</si>
  <si>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</si>
  <si>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</si>
  <si>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</si>
  <si>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</si>
  <si>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</si>
  <si>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</si>
  <si>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</si>
  <si>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</si>
  <si>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</si>
  <si>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</si>
  <si>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</si>
  <si>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</si>
  <si>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</si>
  <si>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</si>
  <si>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</si>
  <si>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</si>
  <si>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</si>
  <si>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</si>
  <si>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</si>
  <si>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</si>
  <si>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</si>
  <si>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</si>
  <si>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</si>
  <si>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</si>
  <si>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</si>
  <si>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</si>
  <si>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</si>
  <si>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</si>
  <si>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</si>
  <si>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</si>
  <si>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</si>
  <si>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</si>
  <si>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</si>
  <si>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</si>
  <si>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</si>
  <si>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</si>
  <si>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</si>
  <si>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</si>
  <si>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</si>
  <si>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</si>
  <si>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</si>
  <si>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</si>
  <si>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</si>
  <si>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</si>
  <si>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</si>
  <si>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</si>
  <si>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</si>
  <si>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</si>
  <si>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</si>
  <si>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</si>
  <si>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</si>
  <si>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</si>
  <si>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</si>
  <si>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</si>
  <si>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</si>
  <si>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</si>
  <si>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</si>
  <si>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</si>
  <si>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</si>
  <si>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</si>
  <si>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</si>
  <si>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</si>
  <si>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</si>
  <si>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</si>
  <si>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</si>
  <si>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</si>
  <si>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</si>
  <si>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</si>
  <si>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</si>
  <si>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</si>
  <si>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</si>
  <si>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</si>
  <si>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</si>
  <si>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</si>
  <si>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</si>
  <si>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</si>
  <si>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</si>
  <si>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</si>
  <si>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</si>
  <si>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</si>
  <si>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</si>
  <si>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</si>
  <si>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</si>
  <si>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</si>
  <si>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</si>
  <si>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</si>
  <si>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</si>
  <si>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</si>
  <si>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</si>
  <si>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</si>
  <si>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</si>
  <si>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</si>
  <si>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</si>
  <si>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</si>
  <si>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</si>
  <si>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</si>
  <si>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</si>
  <si>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</si>
  <si>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</si>
  <si>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</si>
  <si>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</si>
  <si>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</si>
  <si>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</si>
  <si>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</si>
  <si>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</si>
  <si>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</si>
  <si>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</si>
  <si>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</si>
  <si>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</si>
  <si>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</si>
  <si>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</si>
  <si>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</si>
  <si>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</si>
  <si>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</si>
  <si>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</si>
  <si>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</si>
  <si>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</si>
  <si>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</si>
  <si>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</si>
  <si>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</si>
  <si>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</si>
  <si>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</si>
  <si>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</si>
  <si>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</si>
  <si>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</si>
  <si>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</si>
  <si>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</si>
  <si>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</si>
  <si>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</si>
  <si>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</si>
  <si>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</si>
  <si>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</si>
  <si>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</si>
  <si>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</si>
  <si>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</si>
  <si>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</si>
  <si>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</si>
  <si>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</si>
  <si>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</si>
  <si>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</si>
  <si>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</si>
  <si>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</si>
  <si>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</si>
  <si>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</si>
  <si>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</si>
  <si>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</si>
  <si>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</si>
  <si>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</si>
  <si>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</si>
  <si>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</si>
  <si>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</si>
  <si>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</si>
  <si>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</si>
  <si>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</si>
  <si>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</si>
  <si>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</si>
  <si>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</si>
  <si>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</si>
  <si>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</si>
  <si>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</si>
  <si>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</si>
  <si>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</si>
  <si>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</si>
  <si>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</si>
  <si>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</si>
  <si>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</si>
  <si>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</si>
  <si>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</si>
  <si>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</si>
  <si>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</si>
  <si>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</si>
  <si>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</si>
  <si>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</si>
  <si>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</si>
  <si>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</si>
  <si>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</si>
  <si>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</si>
  <si>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</si>
  <si>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</si>
  <si>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</si>
  <si>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</si>
  <si>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</si>
  <si>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</si>
  <si>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</si>
  <si>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</si>
  <si>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</si>
  <si>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</si>
  <si>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</si>
  <si>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</si>
  <si>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</si>
  <si>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</si>
  <si>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</si>
  <si>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</si>
  <si>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</si>
  <si>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</si>
  <si>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</si>
  <si>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</si>
  <si>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</si>
  <si>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</si>
  <si>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</si>
  <si>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</si>
  <si>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</si>
  <si>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</si>
  <si>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</si>
  <si>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</si>
  <si>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</si>
  <si>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</si>
  <si>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</si>
  <si>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</si>
  <si>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</si>
  <si>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</si>
  <si>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</si>
  <si>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</si>
  <si>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</si>
  <si>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</si>
  <si>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</si>
  <si>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</si>
  <si>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</si>
  <si>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</si>
  <si>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</si>
  <si>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</si>
  <si>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</si>
  <si>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</si>
  <si>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</si>
  <si>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</si>
  <si>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</si>
  <si>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</si>
  <si>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</si>
  <si>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</si>
  <si>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</si>
  <si>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</si>
  <si>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</si>
  <si>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</si>
  <si>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</si>
  <si>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</si>
  <si>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</si>
  <si>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</si>
  <si>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</si>
  <si>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</si>
  <si>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</si>
  <si>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</si>
  <si>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</si>
  <si>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</si>
  <si>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</si>
  <si>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</si>
  <si>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</si>
  <si>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</si>
  <si>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</si>
  <si>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</si>
  <si>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</si>
  <si>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</si>
  <si>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</si>
  <si>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</si>
  <si>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</si>
  <si>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</si>
  <si>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</si>
  <si>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</si>
  <si>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</si>
  <si>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</si>
  <si>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</si>
  <si>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</si>
  <si>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</si>
  <si>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</si>
  <si>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</si>
  <si>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</si>
  <si>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</si>
  <si>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</si>
  <si>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</si>
  <si>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</si>
  <si>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</si>
  <si>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</si>
  <si>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</si>
  <si>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</si>
  <si>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</si>
  <si>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</si>
  <si>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</si>
  <si>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</si>
  <si>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</si>
  <si>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</si>
  <si>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</si>
  <si>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</si>
  <si>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</si>
  <si>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</si>
  <si>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</si>
  <si>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</si>
  <si>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</si>
  <si>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</si>
  <si>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</si>
  <si>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</si>
  <si>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</si>
  <si>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</si>
  <si>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</si>
  <si>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</si>
  <si>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</si>
  <si>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</si>
  <si>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</si>
  <si>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</si>
  <si>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</si>
  <si>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</si>
  <si>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</si>
  <si>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</si>
  <si>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</si>
  <si>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</si>
  <si>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</si>
  <si>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</si>
  <si>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</si>
  <si>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</si>
  <si>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</si>
  <si>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</si>
  <si>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</si>
  <si>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</si>
  <si>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</si>
  <si>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</si>
  <si>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</si>
  <si>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</si>
  <si>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</si>
  <si>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</si>
  <si>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</si>
  <si>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</si>
  <si>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</si>
  <si>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</si>
  <si>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</si>
  <si>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</si>
  <si>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</si>
  <si>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</si>
  <si>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</si>
  <si>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</si>
  <si>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</si>
  <si>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</si>
  <si>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</si>
  <si>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</si>
  <si>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</si>
  <si>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</si>
  <si>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</si>
  <si>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</si>
  <si>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</si>
  <si>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</si>
  <si>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</si>
  <si>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</si>
  <si>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</si>
  <si>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</si>
  <si>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</si>
  <si>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</si>
  <si>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</si>
  <si>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</si>
  <si>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</si>
  <si>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</si>
  <si>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</si>
  <si>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</si>
  <si>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</si>
  <si>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</si>
  <si>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</si>
  <si>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</si>
  <si>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</si>
  <si>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</si>
  <si>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</si>
  <si>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</si>
  <si>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</si>
  <si>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</si>
  <si>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</si>
  <si>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</si>
  <si>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</si>
  <si>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</si>
  <si>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</si>
  <si>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</si>
  <si>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</si>
  <si>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</si>
  <si>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</si>
  <si>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</si>
  <si>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</si>
  <si>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</si>
  <si>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</si>
  <si>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</si>
  <si>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</si>
  <si>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</si>
  <si>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</si>
  <si>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</si>
  <si>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</si>
  <si>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</si>
  <si>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</si>
  <si>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</si>
  <si>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</si>
  <si>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</si>
  <si>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</si>
  <si>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</si>
  <si>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</si>
  <si>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</si>
  <si>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</si>
  <si>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</si>
  <si>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</si>
  <si>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</si>
  <si>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</si>
  <si>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</si>
  <si>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</si>
  <si>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</si>
  <si>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</si>
  <si>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</si>
  <si>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</si>
  <si>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</si>
  <si>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</si>
  <si>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</si>
  <si>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</si>
  <si>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</si>
  <si>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</si>
  <si>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</si>
  <si>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</si>
  <si>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</si>
  <si>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</si>
  <si>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</si>
  <si>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</si>
  <si>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</si>
  <si>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</si>
  <si>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</si>
  <si>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</si>
  <si>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</si>
  <si>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</si>
  <si>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</si>
  <si>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</si>
  <si>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</si>
  <si>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</si>
  <si>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</si>
  <si>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</si>
  <si>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</si>
  <si>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</si>
  <si>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</si>
  <si>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</si>
  <si>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</si>
  <si>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</si>
  <si>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</si>
  <si>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</si>
  <si>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</si>
  <si>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</si>
  <si>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</si>
  <si>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</si>
  <si>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</si>
  <si>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</si>
  <si>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</si>
  <si>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</si>
  <si>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</si>
  <si>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</si>
  <si>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</si>
  <si>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</si>
  <si>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</si>
  <si>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</si>
  <si>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</si>
  <si>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</si>
  <si>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</si>
  <si>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</si>
  <si>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</si>
  <si>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</si>
  <si>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</si>
  <si>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</si>
  <si>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</si>
  <si>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</si>
  <si>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</si>
  <si>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</si>
  <si>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</si>
  <si>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</si>
  <si>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</si>
  <si>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</si>
  <si>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</si>
  <si>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</si>
  <si>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</si>
  <si>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</si>
  <si>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</si>
  <si>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</si>
  <si>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</si>
  <si>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</si>
  <si>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</si>
  <si>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</si>
  <si>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</si>
  <si>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</si>
  <si>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</si>
  <si>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</si>
  <si>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</si>
  <si>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</si>
  <si>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</si>
  <si>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</si>
  <si>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</si>
  <si>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</si>
  <si>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</si>
  <si>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</si>
  <si>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</si>
  <si>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</si>
  <si>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</si>
  <si>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</si>
  <si>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</si>
  <si>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</si>
  <si>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</si>
  <si>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</si>
  <si>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</si>
  <si>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</si>
  <si>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</si>
  <si>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</si>
  <si>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</si>
  <si>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</si>
  <si>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</si>
  <si>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</si>
  <si>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</si>
  <si>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</si>
  <si>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</si>
  <si>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</si>
  <si>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</si>
  <si>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</si>
  <si>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</si>
  <si>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</si>
  <si>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</si>
  <si>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</si>
  <si>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</si>
  <si>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</si>
  <si>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</si>
  <si>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</si>
  <si>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</si>
  <si>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</si>
  <si>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</si>
  <si>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</si>
  <si>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</si>
  <si>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</si>
  <si>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</si>
  <si>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</si>
  <si>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</si>
  <si>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</si>
  <si>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</si>
  <si>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</si>
  <si>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</si>
  <si>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</si>
  <si>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</si>
  <si>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</si>
  <si>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</si>
  <si>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</si>
  <si>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</si>
  <si>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</si>
  <si>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</si>
  <si>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</si>
  <si>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</si>
  <si>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</si>
  <si>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</si>
  <si>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</si>
  <si>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</si>
  <si>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</si>
  <si>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</si>
  <si>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</si>
  <si>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</si>
  <si>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</si>
  <si>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</si>
  <si>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</si>
  <si>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</si>
  <si>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</si>
  <si>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</si>
  <si>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</si>
  <si>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</si>
  <si>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</si>
  <si>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</si>
  <si>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</si>
  <si>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</si>
  <si>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</si>
  <si>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</si>
  <si>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</si>
  <si>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</si>
  <si>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</si>
  <si>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</si>
  <si>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</si>
  <si>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</si>
  <si>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</si>
  <si>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</si>
  <si>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</si>
  <si>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</si>
  <si>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</si>
  <si>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</si>
  <si>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</si>
  <si>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</si>
  <si>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</si>
  <si>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</si>
  <si>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</si>
  <si>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</si>
  <si>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</si>
  <si>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</si>
  <si>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</si>
  <si>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</si>
  <si>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</si>
  <si>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</si>
  <si>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</si>
  <si>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</si>
  <si>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</si>
  <si>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</si>
  <si>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</si>
  <si>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</si>
  <si>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</si>
  <si>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</si>
  <si>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</si>
  <si>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</si>
  <si>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</si>
  <si>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</si>
  <si>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</si>
  <si>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</si>
  <si>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</si>
  <si>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</si>
  <si>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</si>
  <si>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</si>
  <si>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</si>
  <si>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</si>
  <si>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</si>
  <si>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</si>
  <si>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</si>
  <si>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</si>
  <si>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</si>
  <si>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</si>
  <si>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</si>
  <si>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</si>
  <si>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</si>
  <si>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</si>
  <si>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</si>
  <si>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</si>
  <si>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</si>
  <si>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</si>
  <si>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</si>
  <si>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</si>
  <si>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</si>
  <si>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</si>
  <si>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</si>
  <si>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</si>
  <si>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</si>
  <si>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</si>
  <si>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</si>
  <si>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</si>
  <si>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</si>
  <si>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</si>
  <si>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</si>
  <si>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</si>
  <si>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</si>
  <si>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</si>
  <si>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</si>
  <si>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</si>
  <si>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</si>
  <si>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</si>
  <si>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</si>
  <si>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</si>
  <si>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</si>
  <si>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</si>
  <si>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</si>
  <si>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</si>
  <si>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</si>
  <si>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</si>
  <si>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</si>
  <si>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</si>
  <si>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</si>
  <si>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</si>
  <si>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</si>
  <si>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</si>
  <si>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</si>
  <si>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</si>
  <si>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</si>
  <si>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</si>
  <si>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</si>
  <si>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</si>
  <si>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</si>
  <si>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</si>
  <si>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</si>
  <si>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</si>
  <si>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</si>
  <si>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</si>
  <si>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</si>
  <si>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</si>
  <si>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</si>
  <si>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</si>
  <si>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</si>
  <si>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</si>
  <si>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</si>
  <si>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</si>
  <si>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</si>
  <si>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</si>
  <si>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</si>
  <si>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</si>
  <si>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</si>
  <si>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</si>
  <si>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</si>
  <si>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</si>
  <si>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</si>
  <si>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</si>
  <si>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</si>
  <si>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</si>
  <si>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</si>
  <si>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</si>
  <si>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</si>
  <si>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</si>
  <si>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</si>
  <si>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</si>
  <si>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</si>
  <si>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</si>
  <si>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</si>
  <si>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</si>
  <si>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</si>
  <si>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</si>
  <si>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</si>
  <si>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</si>
  <si>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</si>
  <si>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</si>
  <si>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</si>
  <si>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</si>
  <si>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</si>
  <si>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</si>
  <si>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</si>
  <si>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</si>
  <si>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</si>
  <si>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</si>
  <si>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</si>
  <si>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</si>
  <si>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</si>
  <si>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</si>
  <si>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</si>
  <si>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</si>
  <si>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</si>
  <si>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</si>
  <si>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</si>
  <si>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</si>
  <si>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</si>
  <si>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</si>
  <si>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</si>
  <si>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</si>
  <si>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</si>
  <si>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</si>
  <si>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</si>
  <si>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</si>
  <si>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</si>
  <si>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</si>
  <si>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</si>
  <si>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</si>
  <si>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</si>
  <si>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</si>
  <si>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</si>
  <si>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</si>
  <si>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</si>
  <si>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</si>
  <si>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</si>
  <si>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</si>
  <si>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</si>
  <si>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</si>
  <si>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</si>
  <si>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</si>
  <si>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</si>
  <si>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</si>
  <si>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</si>
  <si>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</si>
  <si>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</si>
  <si>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</si>
  <si>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</si>
  <si>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</si>
  <si>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</si>
  <si>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</si>
  <si>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</si>
  <si>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</si>
  <si>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</si>
  <si>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</si>
  <si>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</si>
  <si>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</si>
  <si>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</si>
  <si>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</si>
  <si>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</si>
  <si>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</si>
  <si>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</si>
  <si>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</si>
  <si>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</si>
  <si>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</si>
  <si>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</si>
  <si>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</si>
  <si>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</si>
  <si>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</si>
  <si>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</si>
  <si>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</si>
  <si>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</si>
  <si>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</si>
  <si>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</si>
  <si>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</si>
  <si>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</si>
  <si>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</si>
  <si>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</si>
  <si>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</si>
  <si>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</si>
  <si>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</si>
  <si>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</si>
  <si>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</si>
  <si>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</si>
  <si>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</si>
  <si>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</si>
  <si>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</si>
  <si>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</si>
  <si>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</si>
  <si>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</si>
  <si>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</si>
  <si>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</si>
  <si>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</si>
  <si>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</si>
  <si>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</si>
  <si>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</si>
  <si>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</si>
  <si>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</si>
  <si>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</si>
  <si>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</si>
  <si>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</si>
  <si>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</si>
  <si>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</si>
  <si>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</si>
  <si>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</si>
  <si>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</si>
  <si>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</si>
  <si>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</si>
  <si>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</si>
  <si>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</si>
  <si>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</si>
  <si>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</si>
  <si>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</si>
  <si>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</si>
  <si>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</si>
  <si>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</si>
  <si>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</si>
  <si>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</si>
  <si>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</si>
  <si>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</si>
  <si>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</si>
  <si>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</si>
  <si>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</si>
  <si>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</si>
  <si>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</si>
  <si>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</si>
  <si>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</si>
  <si>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</si>
  <si>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</si>
  <si>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</si>
  <si>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</si>
  <si>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</si>
  <si>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</si>
  <si>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</si>
  <si>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</si>
  <si>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</si>
  <si>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</si>
  <si>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</si>
  <si>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</si>
  <si>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</si>
  <si>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</si>
  <si>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</si>
  <si>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</si>
  <si>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</si>
  <si>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</si>
  <si>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</si>
  <si>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</si>
  <si>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</si>
  <si>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</si>
  <si>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</si>
  <si>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</si>
  <si>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</si>
  <si>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</si>
  <si>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</si>
  <si>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</si>
  <si>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</si>
  <si>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</si>
  <si>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</si>
  <si>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</si>
  <si>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</si>
  <si>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</si>
  <si>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</si>
  <si>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</si>
  <si>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</si>
  <si>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</si>
  <si>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</si>
  <si>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</si>
  <si>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</si>
  <si>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</si>
  <si>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</si>
  <si>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</si>
  <si>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</si>
  <si>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</si>
  <si>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</si>
  <si>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</si>
  <si>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</si>
  <si>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</si>
  <si>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</si>
  <si>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</si>
  <si>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</si>
  <si>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</si>
  <si>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</si>
  <si>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</si>
  <si>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</si>
  <si>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</si>
  <si>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</si>
  <si>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</si>
  <si>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</si>
  <si>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</si>
  <si>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</si>
  <si>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</si>
  <si>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</si>
  <si>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</si>
  <si>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</si>
  <si>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</si>
  <si>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</si>
  <si>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</si>
  <si>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</si>
  <si>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</si>
  <si>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</si>
  <si>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</si>
  <si>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</si>
  <si>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</si>
  <si>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</si>
  <si>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</si>
  <si>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</si>
  <si>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</si>
  <si>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</si>
  <si>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</si>
  <si>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</si>
  <si>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</si>
  <si>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</si>
  <si>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</si>
  <si>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</si>
  <si>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</si>
  <si>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</si>
  <si>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</si>
  <si>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</si>
  <si>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</si>
  <si>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</si>
  <si>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</si>
  <si>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</si>
  <si>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</si>
  <si>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</si>
  <si>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</si>
  <si>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</si>
  <si>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</si>
  <si>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</si>
  <si>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</si>
  <si>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</si>
  <si>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</si>
  <si>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</si>
  <si>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</si>
  <si>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</si>
  <si>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</si>
  <si>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</si>
  <si>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</si>
  <si>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</si>
  <si>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</si>
  <si>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</si>
  <si>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</si>
  <si>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</si>
  <si>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</si>
  <si>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</si>
  <si>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</si>
  <si>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</si>
  <si>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</si>
  <si>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</si>
  <si>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</si>
  <si>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</si>
  <si>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</si>
  <si>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</si>
  <si>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</si>
  <si>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</si>
  <si>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</si>
  <si>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</si>
  <si>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</si>
  <si>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</si>
  <si>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</si>
  <si>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</si>
  <si>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</si>
  <si>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</si>
  <si>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</si>
  <si>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</si>
  <si>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</si>
  <si>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</si>
  <si>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</si>
  <si>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</si>
  <si>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</si>
  <si>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</si>
  <si>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</si>
  <si>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</si>
  <si>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</si>
  <si>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</si>
  <si>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</si>
  <si>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</si>
  <si>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</si>
  <si>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</si>
  <si>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</si>
  <si>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</si>
  <si>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</si>
  <si>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</si>
  <si>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</si>
  <si>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</si>
  <si>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</si>
  <si>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</si>
  <si>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</si>
  <si>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</si>
  <si>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</si>
  <si>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</si>
  <si>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</si>
  <si>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</si>
  <si>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</si>
  <si>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</si>
  <si>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</si>
  <si>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</si>
  <si>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</si>
  <si>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</si>
  <si>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</si>
  <si>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</si>
  <si>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</si>
  <si>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</si>
  <si>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</si>
  <si>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</si>
  <si>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</si>
  <si>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</si>
  <si>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</si>
  <si>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</si>
  <si>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</si>
  <si>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</si>
  <si>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</si>
  <si>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</si>
  <si>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</si>
  <si>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</si>
  <si>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</si>
  <si>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</si>
  <si>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</si>
  <si>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</si>
  <si>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</si>
  <si>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</si>
  <si>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</si>
  <si>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</si>
  <si>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</si>
  <si>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</si>
  <si>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</si>
  <si>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</si>
  <si>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</si>
  <si>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</si>
  <si>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</si>
  <si>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</si>
  <si>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</si>
  <si>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</si>
  <si>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</si>
  <si>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</si>
  <si>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</si>
  <si>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</si>
  <si>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</si>
  <si>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</si>
  <si>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</si>
  <si>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</si>
  <si>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</si>
  <si>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</si>
  <si>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</si>
  <si>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</si>
  <si>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</si>
  <si>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</si>
  <si>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</si>
  <si>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</si>
  <si>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</si>
  <si>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</si>
  <si>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</si>
  <si>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</si>
  <si>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</si>
  <si>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</si>
  <si>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</si>
  <si>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</si>
  <si>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</si>
  <si>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</si>
  <si>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</si>
  <si>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</si>
  <si>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</si>
  <si>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</si>
  <si>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</si>
  <si>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</si>
  <si>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</si>
  <si>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</si>
  <si>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</si>
  <si>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</si>
  <si>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</si>
  <si>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</si>
  <si>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</si>
  <si>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</si>
  <si>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</si>
  <si>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</si>
  <si>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</si>
  <si>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</si>
  <si>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</si>
  <si>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</si>
  <si>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</si>
  <si>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</si>
  <si>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</si>
  <si>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</si>
  <si>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</si>
  <si>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</si>
  <si>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</si>
  <si>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</si>
  <si>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</si>
  <si>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</si>
  <si>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</si>
  <si>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</si>
  <si>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</si>
  <si>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</si>
  <si>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</si>
  <si>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</si>
  <si>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</si>
  <si>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</si>
  <si>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</si>
  <si>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</si>
  <si>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</si>
  <si>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</si>
  <si>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</si>
  <si>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</si>
  <si>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</si>
  <si>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</si>
  <si>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</si>
  <si>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</si>
  <si>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</si>
  <si>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</si>
  <si>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</si>
  <si>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</si>
  <si>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</si>
  <si>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</si>
  <si>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</si>
  <si>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</si>
  <si>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</si>
  <si>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</si>
  <si>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</si>
  <si>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</si>
  <si>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</si>
  <si>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</si>
  <si>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</si>
  <si>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</si>
  <si>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</si>
  <si>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</si>
  <si>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</si>
  <si>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</si>
  <si>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</si>
  <si>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</si>
  <si>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</si>
  <si>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</si>
  <si>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</si>
  <si>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</si>
  <si>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</si>
  <si>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</si>
  <si>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</si>
  <si>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</si>
  <si>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</si>
  <si>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</si>
  <si>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</si>
  <si>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</si>
  <si>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</si>
  <si>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</si>
  <si>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</si>
  <si>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</si>
  <si>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</si>
  <si>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</si>
  <si>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</si>
  <si>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</si>
  <si>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</si>
  <si>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</si>
  <si>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</si>
  <si>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</si>
  <si>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</si>
  <si>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</si>
  <si>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</si>
  <si>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</si>
  <si>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</si>
  <si>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</si>
  <si>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</si>
  <si>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</si>
  <si>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</si>
  <si>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</si>
  <si>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</si>
  <si>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</si>
  <si>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</si>
  <si>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</si>
  <si>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</si>
  <si>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</si>
  <si>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</si>
  <si>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</si>
  <si>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</si>
  <si>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</si>
  <si>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</si>
  <si>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</si>
  <si>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</si>
  <si>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</si>
  <si>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</si>
  <si>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</si>
  <si>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</si>
  <si>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</si>
  <si>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</si>
  <si>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</si>
  <si>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</si>
  <si>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</si>
  <si>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</si>
  <si>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</si>
  <si>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</si>
  <si>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</si>
  <si>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</si>
  <si>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</si>
  <si>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</si>
  <si>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</si>
  <si>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</si>
  <si>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</si>
  <si>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</si>
  <si>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</si>
  <si>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</si>
  <si>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</si>
  <si>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</si>
  <si>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</si>
  <si>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</si>
  <si>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</si>
  <si>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</si>
  <si>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</si>
  <si>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</si>
  <si>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</si>
  <si>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</si>
  <si>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</si>
  <si>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</si>
  <si>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</si>
  <si>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</si>
  <si>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</si>
  <si>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</si>
  <si>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</si>
  <si>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</si>
  <si>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</si>
  <si>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</si>
  <si>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</si>
  <si>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</si>
  <si>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</si>
  <si>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</si>
  <si>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</si>
  <si>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</si>
  <si>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</si>
  <si>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</si>
  <si>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</si>
  <si>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</si>
  <si>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</si>
  <si>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</si>
  <si>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</si>
  <si>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</si>
  <si>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</si>
  <si>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</si>
  <si>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</si>
  <si>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</si>
  <si>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</si>
  <si>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</si>
  <si>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</si>
  <si>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</si>
  <si>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</si>
  <si>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</si>
  <si>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</si>
  <si>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</si>
  <si>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</si>
  <si>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</si>
  <si>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</si>
  <si>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</si>
  <si>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</si>
  <si>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</si>
  <si>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</si>
  <si>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</si>
  <si>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</si>
  <si>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</si>
  <si>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</si>
  <si>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</si>
  <si>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</si>
  <si>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</si>
  <si>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</si>
  <si>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</si>
  <si>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</si>
  <si>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</si>
  <si>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</si>
  <si>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</si>
  <si>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</si>
  <si>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</si>
  <si>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</si>
  <si>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</si>
  <si>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</si>
  <si>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</si>
  <si>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</si>
  <si>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</si>
  <si>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</si>
  <si>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</si>
  <si>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</si>
  <si>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</si>
  <si>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</si>
  <si>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</si>
  <si>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</si>
  <si>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</si>
  <si>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</si>
  <si>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</si>
  <si>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</si>
  <si>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</si>
  <si>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</si>
  <si>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</si>
  <si>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</si>
  <si>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</si>
  <si>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</si>
  <si>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</si>
  <si>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</si>
  <si>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</si>
  <si>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</si>
  <si>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</si>
  <si>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</si>
  <si>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</si>
  <si>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</si>
  <si>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</si>
  <si>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</si>
  <si>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</si>
  <si>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</si>
  <si>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</si>
  <si>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</si>
  <si>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</si>
  <si>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</si>
  <si>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</si>
  <si>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</si>
  <si>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</si>
  <si>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</si>
  <si>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</si>
  <si>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</si>
  <si>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</si>
  <si>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</si>
  <si>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</si>
  <si>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</si>
  <si>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</si>
  <si>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</si>
  <si>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</si>
  <si>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</si>
  <si>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</si>
  <si>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</si>
  <si>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</si>
  <si>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</si>
  <si>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</si>
  <si>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</si>
  <si>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</si>
  <si>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</si>
  <si>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</si>
  <si>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</si>
  <si>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</si>
  <si>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</si>
  <si>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</si>
  <si>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</si>
  <si>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</si>
  <si>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</si>
  <si>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</si>
  <si>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</si>
  <si>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</si>
  <si>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</si>
  <si>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</si>
  <si>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</si>
  <si>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</si>
  <si>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</si>
  <si>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</si>
  <si>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</si>
  <si>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</si>
  <si>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</si>
  <si>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</si>
  <si>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</si>
  <si>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</si>
  <si>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</si>
  <si>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</si>
  <si>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</si>
  <si>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</si>
  <si>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</si>
  <si>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</si>
  <si>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</si>
  <si>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</si>
  <si>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</si>
  <si>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</si>
  <si>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</si>
  <si>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</si>
  <si>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</si>
  <si>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</si>
  <si>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</si>
  <si>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</si>
  <si>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</si>
  <si>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</si>
  <si>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</si>
  <si>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</si>
  <si>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</si>
  <si>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</si>
  <si>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</si>
  <si>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</si>
  <si>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</si>
  <si>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</si>
  <si>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</si>
  <si>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</si>
  <si>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</si>
  <si>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</si>
  <si>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</si>
  <si>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</si>
  <si>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</si>
  <si>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</si>
  <si>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</si>
  <si>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</si>
  <si>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</si>
  <si>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</si>
  <si>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</si>
  <si>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</si>
  <si>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</si>
  <si>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</si>
  <si>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</si>
  <si>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</si>
  <si>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</si>
  <si>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</si>
  <si>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</si>
  <si>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</si>
  <si>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</si>
  <si>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</si>
  <si>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</si>
  <si>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</si>
  <si>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</si>
  <si>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</si>
  <si>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</si>
  <si>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</si>
  <si>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</si>
  <si>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</si>
  <si>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</si>
  <si>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</si>
  <si>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</si>
  <si>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</si>
  <si>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</si>
  <si>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</si>
  <si>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</si>
  <si>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</si>
  <si>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</si>
  <si>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</si>
  <si>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</si>
  <si>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</si>
  <si>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</si>
  <si>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</si>
  <si>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</si>
  <si>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</si>
  <si>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</si>
  <si>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</si>
  <si>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</si>
  <si>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</si>
  <si>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</si>
  <si>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</si>
  <si>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</si>
  <si>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</si>
  <si>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</si>
  <si>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</si>
  <si>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</si>
  <si>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</si>
  <si>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</si>
  <si>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</si>
  <si>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</si>
  <si>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</si>
  <si>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</si>
  <si>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</si>
  <si>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</si>
  <si>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</si>
  <si>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</si>
  <si>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</si>
  <si>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</si>
  <si>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</si>
  <si>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</si>
  <si>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</si>
  <si>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</si>
  <si>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</si>
  <si>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</si>
  <si>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</si>
  <si>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</si>
  <si>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</si>
  <si>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</si>
  <si>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</si>
  <si>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</si>
  <si>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</si>
  <si>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</si>
  <si>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</si>
  <si>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</si>
  <si>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</si>
  <si>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</si>
  <si>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</si>
  <si>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</si>
  <si>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</si>
  <si>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</si>
  <si>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</si>
  <si>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</si>
  <si>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</si>
  <si>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</si>
  <si>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</si>
  <si>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</si>
  <si>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</si>
  <si>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</si>
  <si>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</si>
  <si>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</si>
  <si>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</si>
  <si>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</si>
  <si>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</si>
  <si>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</si>
  <si>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</si>
  <si>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</si>
  <si>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</si>
  <si>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</si>
  <si>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</si>
  <si>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</si>
  <si>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</si>
  <si>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</si>
  <si>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</si>
  <si>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</si>
  <si>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</si>
  <si>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</si>
  <si>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</si>
  <si>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</si>
  <si>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</si>
  <si>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</si>
  <si>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</si>
  <si>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</si>
  <si>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</si>
  <si>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</si>
  <si>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</si>
  <si>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</si>
  <si>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</si>
  <si>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</si>
  <si>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</si>
  <si>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</si>
  <si>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</si>
  <si>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</si>
  <si>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</si>
  <si>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</si>
  <si>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</si>
  <si>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</si>
  <si>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</si>
  <si>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</si>
  <si>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</si>
  <si>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</si>
  <si>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</si>
  <si>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</si>
  <si>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</si>
  <si>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</si>
  <si>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</si>
  <si>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</si>
  <si>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</si>
  <si>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</si>
  <si>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</si>
  <si>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</si>
  <si>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</si>
  <si>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</si>
  <si>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</si>
  <si>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</si>
  <si>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</si>
  <si>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</si>
  <si>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</si>
  <si>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</si>
  <si>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</si>
  <si>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</si>
  <si>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</si>
  <si>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</si>
  <si>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</si>
  <si>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</si>
  <si>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</si>
  <si>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</si>
  <si>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</si>
  <si>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</si>
  <si>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</si>
  <si>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</si>
  <si>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</si>
  <si>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</si>
  <si>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</si>
  <si>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</si>
  <si>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</si>
  <si>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</si>
  <si>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</si>
  <si>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</si>
  <si>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</si>
  <si>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</si>
  <si>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</si>
  <si>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</si>
  <si>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</si>
  <si>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</si>
  <si>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</si>
  <si>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</si>
  <si>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</si>
  <si>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</si>
  <si>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</si>
  <si>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</si>
  <si>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</si>
  <si>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</si>
  <si>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</si>
  <si>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</si>
  <si>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</si>
  <si>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</si>
  <si>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</si>
  <si>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</si>
  <si>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</si>
  <si>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</si>
  <si>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</si>
  <si>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</si>
  <si>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</si>
  <si>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</si>
  <si>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</si>
  <si>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</si>
  <si>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</si>
  <si>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</si>
  <si>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</si>
  <si>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</si>
  <si>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</si>
  <si>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</si>
  <si>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</si>
  <si>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</si>
  <si>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</si>
  <si>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</si>
  <si>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</si>
  <si>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</si>
  <si>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</si>
  <si>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</si>
  <si>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</si>
  <si>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</si>
  <si>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</si>
  <si>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</si>
  <si>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</si>
  <si>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</si>
  <si>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</si>
  <si>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</si>
  <si>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</si>
  <si>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</si>
  <si>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</si>
  <si>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</si>
  <si>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</si>
  <si>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</si>
  <si>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</si>
  <si>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</si>
  <si>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</si>
  <si>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</si>
  <si>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</si>
  <si>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</si>
  <si>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</si>
  <si>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</si>
  <si>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</si>
  <si>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</si>
  <si>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</si>
  <si>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</si>
  <si>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</si>
  <si>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</si>
  <si>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</si>
  <si>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</si>
  <si>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</si>
  <si>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</si>
  <si>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</si>
  <si>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</si>
  <si>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</si>
  <si>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</si>
  <si>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</si>
  <si>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</si>
  <si>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</si>
  <si>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</si>
  <si>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</si>
  <si>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</si>
  <si>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</si>
  <si>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</si>
  <si>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</si>
  <si>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</si>
  <si>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</si>
  <si>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</si>
  <si>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</si>
  <si>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</si>
  <si>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</si>
  <si>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</si>
  <si>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</si>
  <si>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</si>
  <si>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</si>
  <si>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</si>
  <si>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</si>
  <si>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</si>
  <si>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</si>
  <si>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</si>
  <si>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</si>
  <si>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</si>
  <si>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</si>
  <si>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</si>
  <si>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</si>
  <si>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</si>
  <si>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</si>
  <si>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</si>
  <si>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</si>
  <si>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</si>
  <si>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</si>
  <si>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</si>
  <si>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</si>
  <si>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</si>
  <si>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</si>
  <si>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</si>
  <si>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</si>
  <si>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</si>
  <si>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</si>
  <si>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</si>
  <si>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</si>
  <si>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</si>
  <si>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</si>
  <si>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</si>
  <si>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</si>
  <si>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</si>
  <si>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</si>
  <si>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</si>
  <si>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</si>
  <si>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</si>
  <si>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</si>
  <si>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</si>
  <si>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</si>
  <si>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</si>
  <si>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</si>
  <si>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</si>
  <si>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</si>
  <si>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</si>
  <si>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</si>
  <si>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</si>
  <si>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</si>
  <si>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</si>
  <si>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</si>
  <si>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</si>
  <si>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</si>
  <si>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</si>
  <si>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</si>
  <si>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</si>
  <si>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</si>
  <si>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</si>
  <si>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</si>
  <si>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</si>
  <si>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</si>
  <si>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</si>
  <si>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</si>
  <si>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</si>
  <si>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</si>
  <si>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</si>
  <si>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</si>
  <si>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</si>
  <si>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</si>
  <si>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</si>
  <si>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</si>
  <si>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</si>
  <si>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</si>
  <si>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</si>
  <si>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</si>
  <si>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</si>
  <si>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</si>
  <si>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</si>
  <si>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</si>
  <si>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</si>
  <si>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</si>
  <si>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</si>
  <si>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</si>
  <si>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</si>
  <si>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</si>
  <si>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</si>
  <si>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</si>
  <si>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</si>
  <si>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</si>
  <si>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</si>
  <si>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</si>
  <si>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</si>
  <si>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</si>
  <si>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</si>
  <si>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</si>
  <si>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</si>
  <si>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</si>
  <si>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</si>
  <si>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</si>
  <si>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</si>
  <si>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</si>
  <si>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</si>
  <si>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</si>
  <si>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</si>
  <si>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</si>
  <si>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</si>
  <si>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</si>
  <si>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</si>
  <si>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</si>
  <si>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</si>
  <si>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</si>
  <si>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</si>
  <si>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</si>
  <si>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</si>
  <si>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</si>
  <si>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</si>
  <si>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</si>
  <si>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</si>
  <si>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</si>
  <si>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</si>
  <si>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</si>
  <si>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</si>
  <si>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</si>
  <si>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</si>
  <si>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</si>
  <si>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</si>
  <si>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</si>
  <si>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</si>
  <si>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</si>
  <si>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</si>
  <si>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</si>
  <si>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</si>
  <si>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</si>
  <si>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</si>
  <si>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</si>
  <si>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</si>
  <si>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</si>
  <si>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</si>
  <si>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</si>
  <si>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</si>
  <si>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</si>
  <si>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</si>
  <si>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</si>
  <si>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</si>
  <si>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</si>
  <si>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</si>
  <si>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</si>
  <si>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</si>
  <si>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</si>
  <si>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</si>
  <si>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</si>
  <si>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</si>
  <si>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</si>
  <si>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</si>
  <si>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</si>
  <si>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</si>
  <si>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</si>
  <si>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</si>
  <si>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</si>
  <si>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</si>
  <si>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</si>
  <si>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</si>
  <si>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</si>
  <si>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</si>
  <si>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</si>
  <si>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</si>
  <si>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</si>
  <si>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</si>
  <si>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</si>
  <si>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</si>
  <si>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</si>
  <si>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</si>
  <si>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</si>
  <si>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</si>
  <si>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</si>
  <si>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</si>
  <si>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</si>
  <si>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</si>
  <si>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</si>
  <si>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</si>
  <si>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</si>
  <si>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</si>
  <si>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</si>
  <si>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</si>
  <si>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</si>
  <si>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</si>
  <si>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</si>
  <si>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</si>
  <si>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</si>
  <si>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</si>
  <si>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</si>
  <si>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</si>
  <si>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</si>
  <si>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</si>
  <si>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</si>
  <si>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</si>
  <si>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</si>
  <si>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</si>
  <si>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</si>
  <si>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</si>
  <si>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</si>
  <si>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</si>
  <si>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</si>
  <si>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</si>
  <si>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</si>
  <si>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</si>
  <si>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</si>
  <si>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</si>
  <si>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</si>
  <si>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</si>
  <si>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</si>
  <si>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</si>
  <si>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</si>
  <si>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</si>
  <si>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</si>
  <si>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</si>
  <si>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</si>
  <si>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</si>
  <si>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</si>
  <si>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</si>
  <si>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</si>
  <si>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</si>
  <si>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</si>
  <si>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</si>
  <si>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</si>
  <si>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</si>
  <si>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</si>
  <si>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</si>
  <si>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</si>
  <si>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</si>
  <si>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</si>
  <si>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</si>
  <si>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</si>
  <si>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</si>
  <si>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</si>
  <si>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</si>
  <si>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</si>
  <si>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</si>
  <si>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</si>
  <si>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</si>
  <si>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</si>
  <si>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</si>
  <si>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</si>
  <si>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</si>
  <si>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</si>
  <si>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</si>
  <si>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</si>
  <si>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</si>
  <si>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</si>
  <si>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</si>
  <si>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</si>
  <si>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</si>
  <si>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</si>
  <si>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</si>
  <si>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</si>
  <si>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</si>
  <si>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</si>
  <si>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</si>
  <si>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</si>
  <si>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</si>
  <si>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</si>
  <si>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</si>
  <si>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</si>
  <si>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</si>
  <si>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</si>
  <si>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</si>
  <si>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</si>
  <si>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</si>
  <si>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</si>
  <si>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</si>
  <si>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</si>
  <si>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</si>
  <si>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</si>
  <si>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</si>
  <si>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</si>
  <si>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</si>
  <si>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</si>
  <si>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</si>
  <si>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</si>
  <si>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</si>
  <si>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</si>
  <si>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</si>
  <si>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</si>
  <si>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</si>
  <si>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</si>
  <si>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</si>
  <si>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</si>
  <si>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</si>
  <si>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</si>
  <si>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</si>
  <si>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</si>
  <si>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</si>
  <si>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</si>
  <si>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</si>
  <si>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</si>
  <si>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</si>
  <si>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</si>
  <si>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</si>
  <si>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</si>
  <si>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</si>
  <si>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</si>
  <si>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</si>
  <si>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</si>
  <si>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</si>
  <si>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</si>
  <si>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</si>
  <si>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</si>
  <si>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</si>
  <si>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</si>
  <si>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</si>
  <si>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</si>
  <si>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</si>
  <si>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</si>
  <si>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</si>
  <si>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</si>
  <si>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</si>
  <si>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</si>
  <si>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</si>
  <si>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</si>
  <si>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</si>
  <si>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</si>
  <si>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</si>
  <si>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</si>
  <si>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</si>
  <si>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</si>
  <si>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</si>
  <si>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</si>
  <si>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</si>
  <si>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</si>
  <si>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</si>
  <si>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</si>
  <si>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</si>
  <si>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</si>
  <si>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</si>
  <si>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</si>
  <si>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</si>
  <si>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</si>
  <si>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</si>
  <si>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</si>
  <si>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</si>
  <si>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</si>
  <si>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</si>
  <si>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</si>
  <si>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</si>
  <si>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</si>
  <si>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</si>
  <si>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</si>
  <si>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</si>
  <si>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</si>
  <si>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</si>
  <si>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</si>
  <si>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</si>
  <si>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</si>
  <si>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</si>
  <si>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</si>
  <si>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</si>
  <si>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</si>
  <si>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</si>
  <si>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</si>
  <si>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</si>
  <si>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</si>
  <si>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</si>
  <si>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</si>
  <si>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</si>
  <si>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</si>
  <si>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</si>
  <si>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</si>
  <si>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</si>
  <si>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</si>
  <si>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</si>
  <si>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</si>
  <si>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</si>
  <si>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</si>
  <si>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</si>
  <si>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</si>
  <si>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</si>
  <si>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</si>
  <si>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</si>
  <si>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</si>
  <si>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</si>
  <si>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</si>
  <si>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</si>
  <si>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</si>
  <si>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</si>
  <si>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</si>
  <si>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</si>
  <si>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</si>
  <si>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</si>
  <si>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</si>
  <si>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</si>
  <si>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</si>
  <si>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</si>
  <si>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</si>
  <si>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</si>
  <si>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</si>
  <si>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</si>
  <si>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</si>
  <si>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</si>
  <si>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</si>
  <si>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</si>
  <si>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</si>
  <si>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</si>
  <si>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</si>
  <si>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</si>
  <si>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</si>
  <si>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</si>
  <si>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</si>
  <si>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</si>
  <si>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</si>
  <si>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</si>
  <si>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</si>
  <si>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</si>
  <si>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</si>
  <si>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</si>
  <si>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</si>
  <si>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</si>
  <si>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</si>
  <si>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</si>
  <si>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</si>
  <si>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</si>
  <si>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</si>
  <si>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</si>
  <si>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</si>
  <si>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</si>
  <si>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</si>
  <si>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</si>
  <si>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</si>
  <si>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</si>
  <si>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</si>
  <si>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</si>
  <si>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</si>
  <si>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</si>
  <si>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</si>
  <si>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</si>
  <si>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</si>
  <si>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</si>
  <si>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</si>
  <si>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</si>
  <si>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</si>
  <si>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</si>
  <si>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</si>
  <si>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</si>
  <si>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</si>
  <si>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</si>
  <si>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</si>
  <si>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</si>
  <si>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</si>
  <si>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</si>
  <si>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</si>
  <si>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</si>
  <si>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</si>
  <si>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</si>
  <si>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</si>
  <si>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</si>
  <si>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</si>
  <si>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</si>
  <si>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</si>
  <si>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</si>
  <si>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</si>
  <si>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</si>
  <si>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</si>
  <si>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</si>
  <si>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</si>
  <si>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</si>
  <si>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</si>
  <si>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</si>
  <si>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</si>
  <si>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</si>
  <si>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</si>
  <si>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</si>
  <si>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</si>
  <si>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</si>
  <si>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</si>
  <si>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</si>
  <si>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</si>
  <si>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</si>
  <si>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</si>
  <si>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</si>
  <si>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</si>
  <si>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</si>
  <si>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</si>
  <si>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</si>
  <si>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</si>
  <si>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</si>
  <si>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</si>
  <si>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</si>
  <si>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</si>
  <si>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</si>
  <si>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</si>
  <si>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</si>
  <si>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</si>
  <si>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</si>
  <si>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</si>
  <si>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</si>
  <si>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</si>
  <si>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</si>
  <si>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</si>
  <si>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</si>
  <si>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</si>
  <si>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</si>
  <si>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</si>
  <si>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</si>
  <si>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</si>
  <si>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</si>
  <si>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</si>
  <si>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</si>
  <si>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</si>
  <si>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</si>
  <si>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</si>
  <si>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</si>
  <si>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</si>
  <si>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</si>
  <si>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</si>
  <si>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</si>
  <si>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</si>
  <si>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</si>
  <si>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</si>
  <si>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</si>
  <si>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</si>
  <si>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</si>
  <si>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</si>
  <si>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</si>
  <si>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</si>
  <si>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</si>
  <si>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</si>
  <si>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</si>
  <si>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</si>
  <si>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</si>
  <si>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</si>
  <si>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</si>
  <si>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</si>
  <si>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</si>
  <si>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</si>
  <si>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</si>
  <si>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</si>
  <si>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</si>
  <si>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</si>
  <si>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</si>
  <si>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</si>
  <si>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</si>
  <si>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</si>
  <si>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</si>
  <si>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</si>
  <si>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</si>
  <si>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</si>
  <si>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</si>
  <si>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</si>
  <si>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</si>
  <si>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</si>
  <si>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</si>
  <si>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</si>
  <si>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</si>
  <si>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</si>
  <si>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</si>
  <si>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</si>
  <si>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</si>
  <si>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</si>
  <si>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</si>
  <si>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</si>
  <si>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</si>
  <si>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</si>
  <si>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</si>
  <si>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</si>
  <si>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</si>
  <si>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</si>
  <si>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</si>
  <si>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</si>
  <si>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</si>
  <si>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</si>
  <si>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</si>
  <si>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</si>
  <si>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</si>
  <si>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</si>
  <si>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</si>
  <si>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</si>
  <si>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</si>
  <si>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</si>
  <si>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</si>
  <si>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</si>
  <si>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</si>
  <si>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</si>
  <si>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</si>
  <si>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</si>
  <si>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</si>
  <si>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</si>
  <si>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</si>
  <si>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</si>
  <si>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</si>
  <si>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</si>
  <si>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</si>
  <si>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</si>
  <si>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</si>
  <si>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</si>
  <si>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</si>
  <si>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</si>
  <si>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</si>
  <si>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</si>
  <si>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</si>
  <si>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</si>
  <si>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</si>
  <si>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</si>
  <si>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</si>
  <si>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</si>
  <si>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</si>
  <si>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</si>
  <si>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</si>
  <si>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</si>
  <si>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</si>
  <si>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</si>
  <si>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</si>
  <si>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</si>
  <si>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</si>
  <si>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</si>
  <si>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</si>
  <si>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</si>
  <si>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</si>
  <si>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</si>
  <si>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</si>
  <si>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</si>
  <si>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</si>
  <si>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</si>
  <si>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</si>
  <si>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</si>
  <si>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</si>
  <si>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</si>
  <si>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</si>
  <si>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</si>
  <si>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</si>
  <si>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</si>
  <si>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</si>
  <si>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</si>
  <si>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</si>
  <si>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</si>
  <si>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</si>
  <si>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</si>
  <si>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</si>
  <si>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</si>
  <si>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</si>
  <si>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</si>
  <si>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</si>
  <si>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</si>
  <si>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</si>
  <si>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</si>
  <si>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</si>
  <si>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</si>
  <si>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</si>
  <si>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</si>
  <si>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</si>
  <si>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</si>
  <si>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</si>
  <si>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</si>
  <si>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</si>
  <si>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</si>
  <si>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</si>
  <si>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</si>
  <si>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</si>
  <si>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</si>
  <si>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</si>
  <si>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</si>
  <si>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</si>
  <si>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</si>
  <si>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</si>
  <si>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</si>
  <si>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</si>
  <si>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</si>
  <si>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</si>
  <si>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</si>
  <si>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</si>
  <si>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</si>
  <si>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</si>
  <si>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</si>
  <si>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</si>
  <si>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</si>
  <si>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</si>
  <si>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</si>
  <si>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</si>
  <si>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</si>
  <si>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</si>
  <si>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</si>
  <si>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</si>
  <si>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</si>
  <si>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</si>
  <si>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</si>
  <si>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</si>
  <si>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</si>
  <si>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</si>
  <si>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</si>
  <si>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</si>
  <si>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</si>
  <si>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</si>
  <si>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</si>
  <si>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</si>
  <si>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</si>
  <si>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</si>
  <si>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</si>
  <si>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</si>
  <si>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</si>
  <si>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</si>
  <si>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</si>
  <si>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</si>
  <si>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</si>
  <si>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</si>
  <si>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</si>
  <si>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</si>
  <si>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</si>
  <si>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</si>
  <si>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</si>
  <si>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</si>
  <si>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</si>
  <si>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</si>
  <si>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</si>
  <si>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</si>
  <si>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</si>
  <si>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</si>
  <si>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</si>
  <si>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</si>
  <si>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</si>
  <si>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</si>
  <si>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</si>
  <si>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</si>
  <si>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</si>
  <si>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</si>
  <si>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</si>
  <si>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</si>
  <si>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</si>
  <si>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</si>
  <si>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</si>
  <si>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</si>
  <si>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</si>
  <si>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</si>
  <si>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</si>
  <si>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</si>
  <si>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</si>
  <si>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</si>
  <si>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</si>
  <si>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</si>
  <si>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</si>
  <si>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</si>
  <si>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</si>
  <si>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</si>
  <si>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</si>
  <si>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</si>
  <si>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</si>
  <si>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</si>
  <si>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</si>
  <si>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</si>
  <si>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</si>
  <si>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</si>
  <si>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</si>
  <si>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</si>
  <si>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</si>
  <si>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</si>
  <si>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</si>
  <si>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</si>
  <si>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</si>
  <si>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</si>
  <si>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</si>
  <si>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</si>
  <si>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</si>
  <si>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</si>
  <si>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</si>
  <si>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</si>
  <si>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</si>
  <si>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</si>
  <si>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</si>
  <si>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</si>
  <si>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</si>
  <si>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</si>
  <si>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</si>
  <si>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</si>
  <si>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</si>
  <si>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</si>
  <si>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</si>
  <si>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</si>
  <si>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</si>
  <si>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</si>
  <si>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</si>
  <si>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</si>
  <si>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</si>
  <si>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</si>
  <si>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</si>
  <si>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</si>
  <si>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</si>
  <si>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</si>
  <si>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</si>
  <si>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</si>
  <si>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</si>
  <si>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</si>
  <si>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</si>
  <si>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</si>
  <si>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</si>
  <si>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</si>
  <si>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</si>
  <si>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</si>
  <si>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</si>
  <si>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</si>
  <si>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</si>
  <si>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</si>
  <si>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</si>
  <si>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</si>
  <si>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</si>
  <si>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</si>
  <si>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</si>
  <si>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</si>
  <si>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</si>
  <si>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</si>
  <si>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</si>
  <si>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</si>
  <si>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</si>
  <si>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</si>
  <si>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</si>
  <si>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</si>
  <si>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</si>
  <si>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</si>
  <si>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</si>
  <si>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</si>
  <si>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</si>
  <si>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</si>
  <si>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</si>
  <si>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</si>
  <si>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</si>
  <si>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</si>
  <si>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</si>
  <si>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</si>
  <si>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</si>
  <si>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</si>
  <si>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</si>
  <si>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</si>
  <si>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</si>
  <si>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</si>
  <si>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</si>
  <si>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</si>
  <si>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</si>
  <si>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</si>
  <si>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</si>
  <si>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</si>
  <si>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</si>
  <si>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</si>
  <si>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</si>
  <si>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</si>
  <si>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</si>
  <si>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</si>
  <si>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</si>
  <si>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</si>
  <si>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</si>
  <si>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</si>
  <si>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</si>
  <si>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</si>
  <si>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</si>
  <si>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</si>
  <si>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</si>
  <si>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</si>
  <si>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</si>
  <si>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</si>
  <si>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</si>
  <si>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</si>
  <si>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</si>
  <si>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</si>
  <si>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</si>
  <si>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</si>
  <si>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</si>
  <si>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</si>
  <si>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</si>
  <si>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</si>
  <si>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</si>
  <si>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</si>
  <si>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</si>
  <si>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</si>
  <si>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</si>
  <si>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</si>
  <si>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</si>
  <si>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</si>
  <si>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</si>
  <si>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</si>
  <si>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</si>
  <si>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</si>
  <si>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</si>
  <si>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</si>
  <si>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</si>
  <si>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</si>
  <si>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</si>
  <si>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</si>
  <si>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</si>
  <si>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</si>
  <si>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</si>
  <si>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</si>
  <si>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</si>
  <si>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</si>
  <si>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</si>
  <si>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</si>
  <si>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</si>
  <si>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</si>
  <si>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</si>
  <si>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</si>
  <si>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</si>
  <si>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</si>
  <si>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</si>
  <si>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</si>
  <si>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</si>
  <si>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</si>
  <si>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</si>
  <si>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</si>
  <si>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</si>
  <si>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</si>
  <si>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</si>
  <si>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</si>
  <si>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</si>
  <si>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</si>
  <si>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</si>
  <si>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</si>
  <si>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</si>
  <si>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</si>
  <si>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</si>
  <si>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</si>
  <si>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</si>
  <si>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</si>
  <si>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</si>
  <si>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</si>
  <si>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</si>
  <si>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</si>
  <si>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</si>
  <si>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</si>
  <si>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</si>
  <si>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</si>
  <si>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</si>
  <si>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</si>
  <si>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</si>
  <si>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</si>
  <si>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</si>
  <si>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</si>
  <si>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</si>
  <si>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</si>
  <si>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</si>
  <si>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</si>
  <si>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</si>
  <si>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</si>
  <si>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</si>
  <si>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</si>
  <si>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</si>
  <si>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</si>
  <si>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</si>
  <si>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</si>
  <si>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</si>
  <si>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</si>
  <si>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</si>
  <si>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</si>
  <si>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</si>
  <si>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</si>
  <si>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</si>
  <si>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</si>
  <si>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</si>
  <si>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</si>
  <si>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</si>
  <si>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</si>
  <si>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</si>
  <si>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</si>
  <si>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</si>
  <si>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</si>
  <si>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</si>
  <si>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</si>
  <si>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</si>
  <si>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</si>
  <si>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</si>
  <si>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</si>
  <si>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</si>
  <si>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</si>
  <si>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</si>
  <si>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</si>
  <si>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</si>
  <si>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</si>
  <si>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</si>
  <si>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</si>
  <si>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</si>
  <si>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</si>
  <si>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</si>
  <si>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</si>
  <si>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</si>
  <si>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</si>
  <si>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</si>
  <si>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</si>
  <si>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</si>
  <si>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</si>
  <si>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</si>
  <si>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</si>
  <si>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</si>
  <si>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</si>
  <si>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</si>
  <si>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</si>
  <si>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</si>
  <si>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</si>
  <si>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</si>
  <si>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</si>
  <si>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</si>
  <si>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</si>
  <si>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</si>
  <si>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</si>
  <si>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</si>
  <si>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</si>
  <si>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</si>
  <si>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</si>
  <si>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</si>
  <si>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</si>
  <si>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</si>
  <si>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</si>
  <si>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</si>
  <si>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</si>
  <si>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</si>
  <si>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</si>
  <si>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</si>
  <si>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</si>
  <si>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</si>
  <si>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</si>
  <si>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</si>
  <si>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</si>
  <si>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</si>
  <si>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</si>
  <si>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</si>
  <si>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</si>
  <si>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</si>
  <si>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</si>
  <si>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</si>
  <si>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</si>
  <si>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</si>
  <si>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</si>
  <si>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</si>
  <si>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</si>
  <si>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</si>
  <si>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</si>
  <si>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</si>
  <si>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</si>
  <si>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</si>
  <si>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</si>
  <si>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</si>
  <si>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</si>
  <si>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</si>
  <si>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</si>
  <si>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</si>
  <si>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</si>
  <si>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</si>
  <si>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</si>
  <si>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</si>
  <si>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</si>
  <si>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</si>
  <si>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</si>
  <si>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</si>
  <si>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</si>
  <si>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</si>
  <si>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</si>
  <si>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</si>
  <si>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</si>
  <si>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</si>
  <si>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</si>
  <si>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</si>
  <si>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</si>
  <si>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</si>
  <si>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</si>
  <si>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</si>
  <si>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</si>
  <si>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</si>
  <si>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</si>
  <si>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</si>
  <si>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</si>
  <si>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</si>
  <si>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</si>
  <si>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</si>
  <si>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</si>
  <si>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</si>
  <si>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</si>
  <si>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</si>
  <si>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</si>
  <si>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</si>
  <si>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</si>
  <si>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</si>
  <si>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</si>
  <si>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</si>
  <si>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</si>
  <si>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</si>
  <si>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</si>
  <si>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</si>
  <si>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</si>
  <si>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</si>
  <si>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</si>
  <si>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</si>
  <si>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</si>
  <si>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</si>
  <si>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</si>
  <si>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</si>
  <si>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</si>
  <si>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</si>
  <si>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</si>
  <si>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</si>
  <si>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</si>
  <si>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</si>
  <si>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</si>
  <si>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</si>
  <si>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</si>
  <si>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</si>
  <si>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</si>
  <si>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</si>
  <si>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</si>
  <si>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</si>
  <si>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</si>
  <si>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</si>
  <si>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</si>
  <si>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</si>
  <si>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</si>
  <si>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</si>
  <si>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</si>
  <si>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</si>
  <si>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</si>
  <si>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</si>
  <si>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</si>
  <si>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</si>
  <si>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</si>
  <si>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</si>
  <si>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</si>
  <si>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</si>
  <si>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</si>
  <si>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</si>
  <si>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</si>
  <si>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</si>
  <si>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</si>
  <si>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</si>
  <si>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</si>
  <si>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</si>
  <si>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</si>
  <si>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</si>
  <si>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</si>
  <si>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</si>
  <si>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</si>
  <si>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</si>
  <si>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</si>
  <si>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</si>
  <si>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</si>
  <si>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</si>
  <si>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</si>
  <si>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</si>
  <si>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</si>
  <si>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</si>
  <si>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</si>
  <si>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</si>
  <si>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</si>
  <si>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</si>
  <si>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</si>
  <si>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</si>
  <si>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</si>
  <si>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</si>
  <si>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</si>
  <si>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</si>
  <si>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</si>
  <si>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</si>
  <si>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</si>
  <si>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</si>
  <si>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</si>
  <si>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</si>
  <si>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</si>
  <si>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</si>
  <si>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</si>
  <si>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</si>
  <si>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</si>
  <si>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</si>
  <si>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</si>
  <si>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</si>
  <si>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</si>
  <si>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</si>
  <si>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</si>
  <si>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</si>
  <si>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</si>
  <si>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</si>
  <si>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</si>
  <si>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</si>
  <si>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</si>
  <si>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</si>
  <si>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</si>
  <si>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</si>
  <si>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</si>
  <si>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</si>
  <si>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</si>
  <si>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</si>
  <si>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</si>
  <si>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</si>
  <si>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</si>
  <si>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</si>
  <si>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</si>
  <si>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</si>
  <si>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</si>
  <si>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</si>
  <si>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</si>
  <si>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</si>
  <si>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</si>
  <si>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</si>
  <si>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</si>
  <si>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</si>
  <si>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</si>
  <si>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</si>
  <si>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</si>
  <si>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</si>
  <si>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</si>
  <si>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</si>
  <si>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</si>
  <si>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</si>
  <si>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</si>
  <si>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</si>
  <si>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</si>
  <si>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</si>
  <si>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</si>
  <si>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</si>
  <si>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</si>
  <si>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</si>
  <si>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</si>
  <si>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</si>
  <si>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</si>
  <si>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</si>
  <si>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</si>
  <si>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</si>
  <si>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</si>
  <si>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</si>
  <si>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</si>
  <si>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</si>
  <si>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</si>
  <si>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</si>
  <si>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</si>
  <si>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</si>
  <si>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</si>
  <si>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</si>
  <si>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</si>
  <si>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</si>
  <si>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</si>
  <si>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</si>
  <si>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</si>
  <si>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</si>
  <si>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</si>
  <si>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</si>
  <si>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</si>
  <si>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</si>
  <si>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</si>
  <si>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</si>
  <si>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</si>
  <si>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</si>
  <si>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</si>
  <si>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</si>
  <si>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</si>
  <si>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</si>
  <si>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</si>
  <si>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</si>
  <si>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</si>
  <si>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</si>
  <si>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</si>
  <si>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</si>
  <si>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</si>
  <si>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</si>
  <si>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</si>
  <si>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</si>
  <si>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</si>
  <si>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</si>
  <si>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</si>
  <si>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</si>
  <si>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</si>
  <si>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</si>
  <si>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</si>
  <si>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</si>
  <si>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</si>
  <si>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</si>
  <si>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</si>
  <si>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</si>
  <si>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</si>
  <si>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</si>
  <si>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</si>
  <si>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</si>
  <si>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</si>
  <si>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</si>
  <si>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</si>
  <si>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</si>
  <si>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</si>
  <si>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</si>
  <si>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</si>
  <si>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</si>
  <si>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</si>
  <si>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</si>
  <si>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</si>
  <si>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</si>
  <si>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</si>
  <si>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</si>
  <si>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</si>
  <si>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</si>
  <si>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</si>
  <si>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</si>
  <si>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</si>
  <si>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</si>
  <si>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</si>
  <si>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</si>
  <si>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</si>
  <si>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</si>
  <si>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</si>
  <si>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</si>
  <si>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</si>
  <si>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</si>
  <si>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</si>
  <si>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</si>
  <si>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</si>
  <si>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</si>
  <si>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</si>
  <si>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</si>
  <si>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</si>
  <si>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</si>
  <si>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</si>
  <si>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</si>
  <si>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</si>
  <si>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</si>
  <si>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</si>
  <si>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</si>
  <si>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</si>
  <si>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</si>
  <si>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</si>
  <si>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</si>
  <si>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</si>
  <si>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</si>
  <si>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</si>
  <si>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</si>
  <si>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</si>
  <si>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</si>
  <si>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</si>
  <si>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</si>
  <si>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</si>
  <si>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</si>
  <si>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</si>
  <si>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</si>
  <si>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</si>
  <si>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</si>
  <si>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</si>
  <si>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</si>
  <si>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</si>
  <si>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</si>
  <si>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</si>
  <si>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</si>
  <si>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</si>
  <si>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</si>
  <si>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</si>
  <si>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</si>
  <si>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</si>
  <si>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</si>
  <si>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</si>
  <si>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</si>
  <si>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</si>
  <si>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</si>
  <si>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</si>
  <si>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</si>
  <si>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</si>
  <si>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</si>
  <si>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</si>
  <si>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</si>
  <si>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</si>
  <si>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</si>
  <si>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</si>
  <si>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</si>
  <si>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</si>
  <si>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</si>
  <si>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</si>
  <si>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</si>
  <si>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</si>
  <si>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</si>
  <si>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</si>
  <si>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</si>
  <si>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</si>
  <si>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</si>
  <si>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</si>
  <si>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</si>
  <si>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</si>
  <si>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</si>
  <si>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</si>
  <si>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</si>
  <si>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</si>
  <si>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</si>
  <si>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</si>
  <si>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</si>
  <si>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</si>
  <si>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</si>
  <si>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</si>
  <si>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</si>
  <si>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</si>
  <si>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</si>
  <si>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</si>
  <si>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</si>
  <si>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</si>
  <si>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</si>
  <si>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</si>
  <si>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</si>
  <si>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</si>
  <si>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</si>
  <si>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</si>
  <si>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</si>
  <si>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</si>
  <si>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</si>
  <si>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</si>
  <si>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</si>
  <si>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</si>
  <si>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</si>
  <si>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</si>
  <si>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</si>
  <si>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</si>
  <si>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</si>
  <si>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</si>
  <si>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</si>
  <si>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</si>
  <si>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</si>
  <si>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</si>
  <si>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</si>
  <si>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</si>
  <si>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</si>
  <si>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</si>
  <si>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</si>
  <si>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</si>
  <si>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</si>
  <si>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</si>
  <si>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</si>
  <si>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</si>
  <si>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</si>
  <si>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</si>
  <si>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</si>
  <si>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</si>
  <si>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</si>
  <si>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</si>
  <si>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</si>
  <si>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</si>
  <si>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</si>
  <si>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</si>
  <si>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</si>
  <si>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</si>
  <si>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</si>
  <si>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</si>
  <si>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</si>
  <si>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</si>
  <si>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</si>
  <si>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</si>
  <si>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</si>
  <si>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</si>
  <si>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</si>
  <si>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</si>
  <si>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</si>
  <si>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</si>
  <si>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</si>
  <si>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</si>
  <si>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</si>
  <si>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</si>
  <si>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</si>
  <si>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</si>
  <si>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</si>
  <si>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</si>
  <si>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</si>
  <si>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</si>
  <si>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</si>
  <si>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</si>
  <si>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</si>
  <si>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</si>
  <si>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</si>
  <si>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</si>
  <si>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</si>
  <si>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</si>
  <si>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</si>
  <si>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</si>
  <si>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</si>
  <si>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</si>
  <si>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</si>
  <si>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</si>
  <si>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</si>
  <si>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</si>
  <si>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</si>
  <si>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</si>
  <si>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</si>
  <si>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</si>
  <si>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</si>
  <si>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</si>
  <si>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</si>
  <si>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</si>
  <si>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</si>
  <si>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</si>
  <si>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</si>
  <si>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</si>
  <si>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</si>
  <si>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</si>
  <si>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</si>
  <si>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</si>
  <si>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</si>
  <si>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</si>
  <si>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</si>
  <si>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</si>
  <si>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</si>
  <si>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</si>
  <si>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</si>
  <si>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</si>
  <si>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</si>
  <si>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</si>
  <si>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</si>
  <si>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</si>
  <si>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</si>
  <si>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</si>
  <si>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</si>
  <si>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</si>
  <si>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</si>
  <si>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</si>
  <si>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</si>
  <si>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</si>
  <si>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</si>
  <si>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</si>
  <si>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</si>
  <si>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</si>
  <si>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</si>
  <si>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</si>
  <si>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</si>
  <si>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</si>
  <si>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</si>
  <si>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</si>
  <si>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</si>
  <si>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</si>
  <si>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</si>
  <si>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</si>
  <si>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</si>
  <si>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</si>
  <si>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</si>
  <si>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</si>
  <si>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</si>
  <si>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</si>
  <si>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</si>
  <si>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</si>
  <si>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</si>
  <si>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</si>
  <si>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</si>
  <si>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</si>
  <si>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</si>
  <si>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</si>
  <si>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</si>
  <si>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</si>
  <si>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</si>
  <si>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</si>
  <si>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</si>
  <si>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</si>
  <si>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</si>
  <si>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</si>
  <si>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</si>
  <si>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</si>
  <si>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</si>
  <si>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</si>
  <si>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</si>
  <si>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</si>
  <si>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</si>
  <si>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</si>
  <si>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</si>
  <si>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</si>
  <si>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</si>
  <si>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</si>
  <si>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</si>
  <si>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</si>
  <si>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</si>
  <si>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</si>
  <si>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</si>
  <si>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</si>
  <si>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</si>
  <si>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</si>
  <si>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</si>
  <si>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</si>
  <si>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</si>
  <si>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</si>
  <si>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</si>
  <si>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</si>
  <si>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</si>
  <si>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</si>
  <si>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</si>
  <si>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</si>
  <si>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</si>
  <si>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</si>
  <si>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</si>
  <si>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</si>
  <si>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</si>
  <si>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</si>
  <si>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</si>
  <si>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</si>
  <si>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</si>
  <si>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</si>
  <si>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</si>
  <si>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</si>
  <si>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</si>
  <si>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</si>
  <si>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</si>
  <si>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</si>
  <si>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</si>
  <si>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</si>
  <si>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</si>
  <si>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</si>
  <si>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</si>
  <si>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</si>
  <si>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</si>
  <si>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</si>
  <si>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</si>
  <si>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</si>
  <si>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</si>
  <si>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</si>
  <si>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</si>
  <si>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</si>
  <si>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</si>
  <si>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</si>
  <si>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</si>
  <si>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</si>
  <si>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</si>
  <si>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</si>
  <si>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</si>
  <si>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</si>
  <si>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</si>
  <si>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</si>
  <si>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</si>
  <si>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</si>
  <si>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</si>
  <si>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</si>
  <si>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</si>
  <si>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</si>
  <si>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</si>
  <si>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</si>
  <si>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</si>
  <si>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</si>
  <si>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</si>
  <si>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</si>
  <si>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</si>
  <si>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</si>
  <si>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</si>
  <si>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</si>
  <si>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</si>
  <si>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</si>
  <si>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</si>
  <si>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</si>
  <si>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</si>
  <si>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</si>
  <si>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</si>
  <si>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</si>
  <si>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</si>
  <si>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</si>
  <si>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</si>
  <si>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</si>
  <si>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</si>
  <si>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</si>
  <si>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</si>
  <si>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</si>
  <si>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</si>
  <si>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</si>
  <si>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</si>
  <si>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</si>
  <si>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</si>
  <si>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</si>
  <si>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</si>
  <si>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</si>
  <si>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</si>
  <si>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</si>
  <si>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</si>
  <si>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</si>
  <si>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</si>
  <si>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</si>
  <si>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</si>
  <si>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</si>
  <si>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</si>
  <si>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</si>
  <si>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</si>
  <si>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</si>
  <si>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</si>
  <si>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</si>
  <si>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</si>
  <si>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</si>
  <si>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</si>
  <si>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</si>
  <si>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</si>
  <si>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</si>
  <si>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</si>
  <si>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</si>
  <si>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</si>
  <si>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</si>
  <si>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</si>
  <si>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</si>
  <si>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</si>
  <si>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</si>
  <si>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</si>
  <si>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</si>
  <si>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</si>
  <si>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</si>
  <si>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</si>
  <si>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</si>
  <si>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</si>
  <si>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</si>
  <si>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</si>
  <si>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</si>
  <si>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</si>
  <si>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</si>
  <si>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</si>
  <si>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</si>
  <si>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</si>
  <si>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</si>
  <si>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</si>
  <si>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</si>
  <si>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</si>
  <si>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</si>
  <si>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</si>
  <si>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</si>
  <si>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</si>
  <si>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</si>
  <si>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</si>
  <si>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</si>
  <si>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</si>
  <si>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</si>
  <si>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</si>
  <si>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</si>
  <si>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</si>
  <si>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</si>
  <si>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</si>
  <si>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</si>
  <si>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</si>
  <si>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</si>
  <si>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</si>
  <si>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</si>
  <si>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</si>
  <si>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</si>
  <si>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</si>
  <si>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</si>
  <si>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</si>
  <si>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</si>
  <si>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</si>
  <si>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</si>
  <si>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</si>
  <si>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</si>
  <si>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</si>
  <si>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</si>
  <si>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</si>
  <si>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</si>
  <si>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</si>
  <si>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</si>
  <si>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</si>
  <si>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</si>
  <si>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</si>
  <si>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</si>
  <si>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</si>
  <si>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</si>
  <si>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</si>
  <si>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</si>
  <si>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</si>
  <si>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</si>
  <si>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</si>
  <si>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</si>
  <si>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</si>
  <si>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</si>
  <si>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</si>
  <si>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</si>
  <si>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</si>
  <si>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</si>
  <si>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</si>
  <si>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</si>
  <si>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</si>
  <si>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</si>
  <si>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</si>
  <si>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</si>
  <si>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</si>
  <si>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</si>
  <si>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</si>
  <si>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</si>
  <si>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</si>
  <si>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</si>
  <si>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</si>
  <si>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</si>
  <si>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</si>
  <si>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</si>
  <si>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</si>
  <si>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</si>
  <si>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</si>
  <si>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</si>
  <si>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</si>
  <si>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</si>
  <si>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</si>
  <si>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</si>
  <si>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</si>
  <si>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</si>
  <si>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</si>
  <si>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</si>
  <si>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</si>
  <si>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</si>
  <si>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</si>
  <si>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</si>
  <si>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</si>
  <si>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</si>
  <si>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</si>
  <si>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</si>
  <si>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</si>
  <si>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</si>
  <si>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</si>
  <si>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</si>
  <si>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</si>
  <si>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</si>
  <si>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</si>
  <si>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</si>
  <si>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</si>
  <si>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</si>
  <si>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</si>
  <si>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</si>
  <si>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</si>
  <si>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</si>
  <si>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</si>
  <si>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</si>
  <si>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</si>
  <si>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</si>
  <si>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</si>
  <si>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</si>
  <si>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</si>
  <si>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</si>
  <si>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</si>
  <si>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</si>
  <si>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</si>
  <si>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</si>
  <si>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</si>
  <si>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</si>
  <si>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</si>
  <si>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</si>
  <si>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</si>
  <si>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</si>
  <si>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</si>
  <si>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</si>
  <si>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</si>
  <si>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</si>
  <si>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</si>
  <si>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</si>
  <si>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</si>
  <si>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</si>
  <si>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</si>
  <si>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</si>
  <si>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</si>
  <si>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</si>
  <si>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</si>
  <si>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</si>
  <si>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</si>
  <si>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</si>
  <si>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</si>
  <si>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</si>
  <si>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</si>
  <si>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</si>
  <si>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</si>
  <si>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</si>
  <si>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</si>
  <si>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</si>
  <si>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</si>
  <si>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</si>
  <si>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</si>
  <si>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</si>
  <si>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</si>
  <si>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</si>
  <si>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</si>
  <si>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</si>
  <si>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</si>
  <si>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</si>
  <si>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</si>
  <si>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</si>
  <si>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</si>
  <si>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</si>
  <si>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</si>
  <si>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</si>
  <si>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</si>
  <si>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</si>
  <si>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</si>
  <si>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</si>
  <si>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</si>
  <si>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</si>
  <si>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</si>
  <si>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</si>
  <si>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</si>
  <si>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</si>
  <si>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</si>
  <si>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</si>
  <si>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</si>
  <si>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</si>
  <si>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</si>
  <si>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</si>
  <si>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</si>
  <si>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</si>
  <si>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</si>
  <si>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</si>
  <si>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</si>
  <si>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</si>
  <si>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</si>
  <si>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</si>
  <si>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</si>
  <si>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</si>
  <si>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</si>
  <si>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</si>
  <si>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</si>
  <si>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</si>
  <si>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</si>
  <si>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</si>
  <si>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</si>
  <si>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</si>
  <si>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</si>
  <si>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</si>
  <si>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</si>
  <si>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</si>
  <si>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</si>
  <si>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</si>
  <si>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</si>
  <si>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</si>
  <si>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</si>
  <si>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</si>
  <si>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</si>
  <si>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</si>
  <si>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</si>
  <si>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</si>
  <si>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</si>
  <si>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</si>
  <si>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</si>
  <si>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</si>
  <si>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</si>
  <si>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</si>
  <si>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</si>
  <si>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</si>
  <si>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</si>
  <si>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</si>
  <si>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</si>
  <si>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</si>
  <si>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</si>
  <si>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</si>
  <si>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</si>
  <si>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</si>
  <si>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</si>
  <si>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</si>
  <si>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</si>
  <si>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</si>
  <si>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</si>
  <si>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</si>
  <si>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</si>
  <si>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</si>
  <si>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</si>
  <si>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</si>
  <si>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</si>
  <si>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</si>
  <si>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</si>
  <si>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</si>
  <si>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</si>
  <si>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</si>
  <si>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</si>
  <si>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</si>
  <si>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</si>
  <si>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</si>
  <si>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</si>
  <si>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</si>
  <si>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</si>
  <si>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</si>
  <si>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</si>
  <si>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</si>
  <si>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</si>
  <si>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</si>
  <si>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</si>
  <si>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</si>
  <si>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</si>
  <si>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</si>
  <si>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</si>
  <si>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</si>
  <si>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</si>
  <si>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</si>
  <si>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</si>
  <si>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</si>
  <si>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</si>
  <si>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</si>
  <si>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</si>
  <si>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</si>
  <si>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</si>
  <si>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</si>
  <si>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</si>
  <si>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</si>
  <si>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</si>
  <si>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</si>
  <si>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</si>
  <si>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</si>
  <si>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</si>
  <si>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</si>
  <si>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</si>
  <si>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</si>
  <si>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</si>
  <si>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</si>
  <si>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</si>
  <si>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</si>
  <si>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</si>
  <si>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</si>
  <si>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</si>
  <si>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</si>
  <si>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</si>
  <si>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</si>
  <si>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</si>
  <si>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</si>
  <si>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</si>
  <si>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</si>
  <si>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</si>
  <si>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</si>
  <si>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</si>
  <si>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</si>
  <si>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</si>
  <si>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</si>
  <si>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</si>
  <si>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</si>
  <si>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</si>
  <si>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</si>
  <si>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</si>
  <si>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</si>
  <si>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</si>
  <si>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</si>
  <si>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</si>
  <si>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</si>
  <si>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</si>
  <si>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</si>
  <si>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</si>
  <si>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</si>
  <si>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</si>
  <si>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</si>
  <si>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</si>
  <si>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</si>
  <si>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</si>
  <si>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</si>
  <si>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</si>
  <si>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</si>
  <si>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</si>
  <si>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</si>
  <si>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</si>
  <si>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</si>
  <si>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</si>
  <si>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</si>
  <si>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</si>
  <si>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</si>
  <si>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</si>
  <si>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</si>
  <si>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</si>
  <si>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</si>
  <si>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</si>
  <si>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</si>
  <si>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</si>
  <si>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</si>
  <si>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</si>
  <si>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</si>
  <si>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</si>
  <si>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</si>
  <si>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</si>
  <si>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</si>
  <si>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</si>
  <si>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</si>
  <si>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</si>
  <si>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</si>
  <si>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</si>
  <si>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</si>
  <si>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</si>
  <si>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</si>
  <si>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</si>
  <si>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</si>
  <si>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</si>
  <si>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</si>
  <si>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</si>
  <si>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</si>
  <si>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</si>
  <si>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</si>
  <si>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</si>
  <si>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</si>
  <si>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</si>
  <si>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</si>
  <si>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</si>
  <si>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</si>
  <si>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</si>
  <si>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</si>
  <si>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</si>
  <si>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</si>
  <si>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</si>
  <si>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</si>
  <si>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</si>
  <si>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</si>
  <si>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</si>
  <si>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</si>
  <si>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</si>
  <si>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</si>
  <si>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</si>
  <si>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</si>
  <si>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</si>
  <si>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</si>
  <si>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</si>
  <si>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</si>
  <si>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</si>
  <si>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</si>
  <si>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</si>
  <si>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</si>
  <si>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</si>
  <si>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</si>
  <si>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</si>
  <si>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</si>
  <si>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</si>
  <si>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</si>
  <si>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</si>
  <si>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</si>
  <si>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</si>
  <si>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</si>
  <si>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</si>
  <si>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</si>
  <si>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</si>
  <si>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</si>
  <si>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</si>
  <si>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</si>
  <si>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</si>
  <si>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</si>
  <si>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</si>
  <si>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</si>
  <si>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</si>
  <si>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</si>
  <si>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</si>
  <si>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</si>
  <si>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</si>
  <si>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</si>
  <si>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</si>
  <si>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</si>
  <si>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</si>
  <si>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</si>
  <si>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</si>
  <si>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</si>
  <si>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</si>
  <si>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</si>
  <si>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</si>
  <si>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</si>
  <si>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</si>
  <si>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</si>
  <si>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</si>
  <si>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</si>
  <si>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</si>
  <si>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</si>
  <si>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</si>
  <si>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</si>
  <si>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</si>
  <si>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</si>
  <si>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</si>
  <si>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</si>
  <si>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</si>
  <si>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</si>
  <si>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</si>
  <si>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</si>
  <si>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</si>
  <si>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</si>
  <si>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</si>
  <si>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</si>
  <si>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</si>
  <si>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</si>
  <si>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</si>
  <si>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</si>
  <si>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</si>
  <si>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</si>
  <si>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</si>
  <si>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</si>
  <si>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</si>
  <si>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</si>
  <si>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</si>
  <si>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</si>
  <si>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</si>
  <si>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</si>
  <si>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</si>
  <si>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</si>
  <si>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</si>
  <si>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</si>
  <si>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</si>
  <si>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</si>
  <si>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</si>
  <si>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</si>
  <si>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</si>
  <si>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</si>
  <si>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</si>
  <si>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</si>
  <si>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</si>
  <si>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</si>
  <si>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</si>
  <si>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</si>
  <si>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</si>
  <si>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</si>
  <si>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</si>
  <si>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</si>
  <si>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</si>
  <si>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</si>
  <si>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</si>
  <si>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</si>
  <si>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</si>
  <si>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</si>
  <si>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</si>
  <si>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</si>
  <si>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</si>
  <si>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</si>
  <si>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</si>
  <si>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</si>
  <si>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</si>
  <si>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</si>
  <si>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</si>
  <si>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</si>
  <si>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</si>
  <si>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</si>
  <si>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</si>
  <si>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</si>
  <si>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</si>
  <si>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</si>
  <si>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</si>
  <si>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</si>
  <si>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</si>
  <si>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</si>
  <si>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</si>
  <si>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</si>
  <si>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</si>
  <si>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</si>
  <si>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</si>
  <si>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</si>
  <si>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</si>
  <si>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</si>
  <si>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</si>
  <si>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</si>
  <si>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</si>
  <si>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</si>
  <si>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</si>
  <si>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</si>
  <si>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</si>
  <si>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</si>
  <si>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</si>
  <si>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</si>
  <si>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</si>
  <si>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</si>
  <si>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</si>
  <si>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</si>
  <si>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</si>
  <si>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</si>
  <si>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</si>
  <si>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</si>
  <si>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</si>
  <si>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</si>
  <si>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</si>
  <si>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</si>
  <si>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</si>
  <si>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</si>
  <si>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</si>
  <si>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</si>
  <si>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</si>
  <si>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</si>
  <si>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</si>
  <si>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</si>
  <si>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</si>
  <si>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</si>
  <si>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</si>
  <si>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</si>
  <si>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</si>
  <si>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</si>
  <si>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</si>
  <si>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</si>
  <si>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</si>
  <si>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</si>
  <si>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</si>
  <si>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</si>
  <si>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</si>
  <si>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</si>
  <si>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</si>
  <si>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</si>
  <si>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</si>
  <si>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</si>
  <si>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</si>
  <si>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</si>
  <si>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</si>
  <si>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</si>
  <si>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</si>
  <si>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</si>
  <si>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</si>
  <si>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</si>
  <si>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</si>
  <si>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</si>
  <si>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</si>
  <si>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</si>
  <si>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</si>
  <si>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</si>
  <si>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</si>
  <si>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</si>
  <si>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</si>
  <si>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</si>
  <si>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</si>
  <si>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</si>
  <si>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</si>
  <si>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</si>
  <si>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</si>
  <si>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</si>
  <si>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</si>
  <si>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</si>
  <si>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</si>
  <si>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</si>
  <si>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</si>
  <si>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</si>
  <si>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</si>
  <si>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</si>
  <si>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</si>
  <si>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</si>
  <si>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</si>
  <si>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</si>
  <si>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</si>
  <si>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</si>
  <si>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</si>
  <si>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</si>
  <si>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</si>
  <si>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</si>
  <si>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</si>
  <si>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</si>
  <si>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</si>
  <si>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</si>
  <si>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</si>
  <si>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</si>
  <si>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</si>
  <si>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</si>
  <si>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</si>
  <si>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</si>
  <si>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</si>
  <si>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</si>
  <si>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</si>
  <si>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</si>
  <si>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</si>
  <si>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</si>
  <si>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</si>
  <si>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</si>
  <si>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</si>
  <si>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</si>
  <si>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</si>
  <si>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</si>
  <si>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</si>
  <si>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</si>
  <si>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</si>
  <si>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</si>
  <si>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</si>
  <si>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</si>
  <si>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</si>
  <si>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</si>
  <si>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</si>
  <si>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</si>
  <si>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</si>
  <si>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</si>
  <si>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</si>
  <si>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</si>
  <si>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</si>
  <si>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</si>
  <si>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</si>
  <si>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</si>
  <si>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</si>
  <si>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</si>
  <si>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</si>
  <si>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</si>
  <si>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</si>
  <si>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</si>
  <si>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</si>
  <si>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</si>
  <si>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</si>
  <si>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</si>
  <si>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</si>
  <si>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</si>
  <si>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</si>
  <si>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</si>
  <si>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</si>
  <si>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</si>
  <si>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</si>
  <si>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</si>
  <si>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</si>
  <si>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</si>
  <si>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</si>
  <si>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</si>
  <si>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</si>
  <si>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</si>
  <si>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</si>
  <si>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</si>
  <si>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</si>
  <si>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</si>
  <si>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</si>
  <si>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</si>
  <si>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</si>
  <si>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</si>
  <si>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</si>
  <si>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</si>
  <si>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</si>
  <si>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</si>
  <si>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</si>
  <si>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</si>
  <si>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</si>
  <si>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</si>
  <si>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</si>
  <si>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</si>
  <si>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</si>
  <si>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</si>
  <si>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</si>
  <si>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</si>
  <si>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</si>
  <si>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</si>
  <si>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</si>
  <si>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</si>
  <si>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</si>
  <si>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</si>
  <si>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</si>
  <si>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</si>
  <si>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</si>
  <si>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</si>
  <si>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</si>
  <si>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</si>
  <si>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</si>
  <si>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</si>
  <si>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</si>
  <si>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</si>
  <si>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</si>
  <si>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</si>
  <si>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</si>
  <si>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</si>
  <si>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</si>
  <si>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</si>
  <si>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</si>
  <si>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</si>
  <si>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</si>
  <si>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</si>
  <si>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</si>
  <si>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</si>
  <si>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</si>
  <si>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</si>
  <si>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</si>
  <si>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</si>
  <si>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</si>
  <si>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</si>
  <si>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</si>
  <si>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</si>
  <si>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</si>
  <si>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</si>
  <si>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</si>
  <si>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</si>
  <si>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</si>
  <si>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</si>
  <si>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</si>
  <si>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</si>
  <si>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</si>
  <si>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</si>
  <si>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</si>
  <si>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</si>
  <si>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</si>
  <si>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</si>
  <si>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</si>
  <si>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</si>
  <si>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</si>
  <si>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</si>
  <si>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</si>
  <si>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</si>
  <si>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</si>
  <si>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</si>
  <si>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</si>
  <si>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</si>
  <si>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</si>
  <si>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</si>
  <si>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</si>
  <si>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</si>
  <si>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</si>
  <si>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</si>
  <si>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</si>
  <si>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</si>
  <si>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</si>
  <si>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</si>
  <si>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</si>
  <si>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</si>
  <si>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</si>
  <si>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</si>
  <si>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</si>
  <si>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</si>
  <si>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</si>
  <si>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</si>
  <si>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</si>
  <si>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</si>
  <si>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</si>
  <si>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</si>
  <si>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</si>
  <si>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</si>
  <si>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</si>
  <si>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</si>
  <si>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</si>
  <si>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</si>
  <si>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</si>
  <si>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</si>
  <si>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</si>
  <si>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</si>
  <si>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</si>
  <si>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</si>
  <si>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</si>
  <si>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</si>
  <si>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</si>
  <si>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</si>
  <si>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</si>
  <si>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</si>
  <si>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</si>
  <si>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</si>
  <si>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</si>
  <si>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</si>
  <si>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</si>
  <si>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</si>
  <si>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</si>
  <si>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</si>
  <si>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</si>
  <si>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</si>
  <si>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</si>
  <si>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</si>
  <si>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</si>
  <si>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</si>
  <si>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</si>
  <si>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</si>
  <si>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</si>
  <si>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</si>
  <si>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</si>
  <si>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</si>
  <si>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</si>
  <si>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</si>
  <si>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</si>
  <si>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</si>
  <si>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</si>
  <si>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</si>
  <si>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</si>
  <si>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</si>
  <si>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</si>
  <si>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</si>
  <si>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</si>
  <si>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</si>
  <si>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</si>
  <si>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</si>
  <si>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</si>
  <si>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</si>
  <si>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</si>
  <si>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</si>
  <si>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</si>
  <si>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</si>
  <si>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</si>
  <si>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</si>
  <si>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</si>
  <si>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</si>
  <si>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</si>
  <si>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</si>
  <si>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</si>
  <si>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</si>
  <si>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</si>
  <si>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</si>
  <si>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</si>
  <si>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</si>
  <si>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</si>
  <si>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</si>
  <si>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</si>
  <si>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</si>
  <si>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</si>
  <si>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</si>
  <si>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</si>
  <si>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</si>
  <si>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</si>
  <si>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</si>
  <si>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</si>
  <si>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</si>
  <si>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</si>
  <si>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</si>
  <si>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</si>
  <si>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</si>
  <si>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</si>
  <si>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</si>
  <si>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</si>
  <si>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</si>
  <si>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</si>
  <si>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</si>
  <si>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</si>
  <si>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</si>
  <si>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</si>
  <si>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</si>
  <si>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</si>
  <si>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</si>
  <si>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</si>
  <si>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</si>
  <si>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</si>
  <si>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</si>
  <si>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</si>
  <si>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</si>
  <si>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</si>
  <si>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</si>
  <si>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</si>
  <si>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</si>
  <si>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</si>
  <si>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</si>
  <si>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</si>
  <si>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</si>
  <si>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</si>
  <si>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</si>
  <si>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</si>
  <si>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</si>
  <si>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</si>
  <si>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</si>
  <si>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</si>
  <si>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</si>
  <si>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</si>
  <si>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</si>
  <si>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</si>
  <si>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</si>
  <si>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</si>
  <si>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</si>
  <si>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</si>
  <si>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</si>
  <si>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</si>
  <si>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</si>
  <si>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</si>
  <si>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</si>
  <si>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</si>
  <si>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</si>
  <si>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</si>
  <si>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</si>
  <si>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</si>
  <si>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</si>
  <si>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</si>
  <si>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</si>
  <si>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</si>
  <si>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</si>
  <si>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</si>
  <si>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</si>
  <si>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</si>
  <si>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</si>
  <si>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</si>
  <si>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</si>
  <si>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</si>
  <si>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</si>
  <si>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</si>
  <si>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</si>
  <si>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</si>
  <si>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</si>
  <si>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</si>
  <si>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</si>
  <si>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</si>
  <si>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</si>
  <si>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</si>
  <si>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</si>
  <si>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</si>
  <si>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</si>
  <si>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</si>
  <si>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</si>
  <si>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</si>
  <si>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</si>
  <si>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</si>
  <si>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</si>
  <si>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</si>
  <si>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</si>
  <si>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</si>
  <si>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</si>
  <si>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</si>
  <si>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</si>
  <si>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</si>
  <si>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</si>
  <si>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</si>
  <si>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</si>
  <si>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</si>
  <si>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</si>
  <si>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</si>
  <si>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</si>
  <si>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</si>
  <si>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</si>
  <si>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</si>
  <si>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</si>
  <si>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</si>
  <si>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</si>
  <si>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</si>
  <si>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</si>
  <si>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</si>
  <si>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</si>
  <si>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</si>
  <si>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</si>
  <si>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</si>
  <si>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</si>
  <si>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</si>
  <si>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</si>
  <si>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</si>
  <si>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</si>
  <si>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</si>
  <si>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</si>
  <si>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</si>
  <si>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</si>
  <si>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</si>
  <si>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</si>
  <si>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</si>
  <si>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</si>
  <si>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</si>
  <si>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</si>
  <si>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</si>
  <si>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</si>
  <si>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</si>
  <si>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</si>
  <si>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</si>
  <si>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</si>
  <si>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</si>
  <si>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</si>
  <si>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</si>
  <si>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</si>
  <si>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</si>
  <si>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</si>
  <si>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</si>
  <si>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</si>
  <si>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</si>
  <si>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</si>
  <si>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</si>
  <si>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</si>
  <si>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</si>
  <si>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</si>
  <si>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</si>
  <si>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</si>
  <si>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</si>
  <si>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</si>
  <si>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</si>
  <si>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</si>
  <si>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</si>
  <si>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</si>
  <si>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</si>
  <si>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</si>
  <si>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</si>
  <si>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</si>
  <si>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</si>
  <si>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</si>
  <si>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</si>
  <si>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</si>
  <si>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</si>
  <si>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</si>
  <si>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</si>
  <si>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</si>
  <si>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</si>
  <si>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</si>
  <si>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</si>
  <si>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</si>
  <si>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</si>
  <si>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</si>
  <si>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</si>
  <si>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</si>
  <si>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</si>
  <si>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</si>
  <si>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</si>
  <si>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</si>
  <si>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</si>
  <si>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</si>
  <si>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</si>
  <si>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</si>
  <si>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</si>
  <si>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</si>
  <si>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</si>
  <si>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</si>
  <si>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</si>
  <si>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</si>
  <si>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</si>
  <si>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</si>
  <si>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</si>
  <si>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</si>
  <si>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</si>
  <si>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</si>
  <si>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</si>
  <si>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</si>
  <si>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</si>
  <si>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</si>
  <si>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</si>
  <si>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</si>
  <si>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</si>
  <si>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</si>
  <si>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</si>
  <si>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</si>
  <si>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</si>
  <si>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</si>
  <si>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</si>
  <si>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</si>
  <si>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</si>
  <si>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</si>
  <si>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</si>
  <si>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</si>
  <si>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</si>
  <si>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</si>
  <si>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</si>
  <si>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</si>
  <si>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</si>
  <si>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</si>
  <si>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</si>
  <si>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</si>
  <si>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</si>
  <si>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</si>
  <si>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</si>
  <si>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</si>
  <si>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</si>
  <si>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</si>
  <si>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</si>
  <si>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</si>
  <si>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</si>
  <si>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</si>
  <si>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</si>
  <si>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</si>
  <si>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</si>
  <si>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</si>
  <si>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</si>
  <si>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</si>
  <si>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</si>
  <si>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</si>
  <si>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</si>
  <si>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</si>
  <si>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</si>
  <si>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</si>
  <si>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</si>
  <si>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</si>
  <si>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</si>
  <si>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</si>
  <si>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</si>
  <si>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</si>
  <si>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</si>
  <si>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</si>
  <si>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</si>
  <si>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</si>
  <si>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</si>
  <si>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</si>
  <si>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</si>
  <si>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</si>
  <si>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</si>
  <si>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</si>
  <si>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</si>
  <si>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</si>
  <si>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</si>
  <si>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</si>
  <si>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</si>
  <si>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</si>
  <si>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</si>
  <si>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</si>
  <si>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</si>
  <si>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</si>
  <si>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</si>
  <si>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</si>
  <si>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</si>
  <si>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</si>
  <si>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</si>
  <si>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</si>
  <si>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</si>
  <si>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</si>
  <si>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</si>
  <si>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</si>
  <si>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</si>
  <si>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</si>
  <si>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</si>
  <si>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</si>
  <si>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</si>
  <si>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</si>
  <si>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</si>
  <si>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</si>
  <si>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</si>
  <si>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</si>
  <si>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</si>
  <si>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</si>
  <si>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</si>
  <si>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</si>
  <si>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</si>
  <si>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</si>
  <si>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</si>
  <si>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</si>
  <si>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</si>
  <si>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</si>
  <si>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</si>
  <si>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</si>
  <si>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</si>
  <si>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</si>
  <si>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</si>
  <si>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</si>
  <si>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</si>
  <si>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</si>
  <si>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</si>
  <si>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</si>
  <si>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</si>
  <si>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</si>
  <si>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</si>
  <si>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</si>
  <si>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</si>
  <si>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</si>
  <si>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</si>
  <si>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</si>
  <si>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</si>
  <si>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</si>
  <si>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</si>
  <si>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</si>
  <si>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</si>
  <si>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</si>
  <si>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</si>
  <si>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</si>
  <si>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</si>
  <si>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</si>
  <si>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</si>
  <si>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</si>
  <si>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</si>
  <si>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</si>
  <si>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</si>
  <si>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</si>
  <si>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</si>
  <si>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</si>
  <si>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</si>
  <si>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</si>
  <si>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</si>
  <si>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</si>
  <si>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</si>
  <si>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</si>
  <si>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</si>
  <si>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</si>
  <si>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</si>
  <si>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</si>
  <si>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</si>
  <si>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</si>
  <si>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</si>
  <si>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</si>
  <si>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</si>
  <si>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</si>
  <si>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</si>
  <si>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</si>
  <si>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</si>
  <si>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</si>
  <si>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</si>
  <si>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</si>
  <si>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</si>
  <si>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</si>
  <si>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</si>
  <si>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</si>
  <si>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</si>
  <si>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</si>
  <si>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</si>
  <si>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</si>
  <si>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</si>
  <si>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</si>
  <si>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</si>
  <si>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</si>
  <si>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</si>
  <si>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</si>
  <si>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</si>
  <si>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</si>
  <si>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</si>
  <si>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</si>
  <si>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</si>
  <si>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</si>
  <si>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</si>
  <si>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</si>
  <si>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</si>
  <si>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</si>
  <si>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</si>
  <si>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</si>
  <si>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</si>
  <si>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</si>
  <si>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</si>
  <si>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</si>
  <si>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</si>
  <si>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</si>
  <si>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</si>
  <si>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</si>
  <si>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</si>
  <si>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</si>
  <si>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</si>
  <si>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</si>
  <si>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</si>
  <si>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</si>
  <si>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</si>
  <si>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</si>
  <si>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</si>
  <si>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</si>
  <si>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</si>
  <si>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</si>
  <si>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</si>
  <si>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</si>
  <si>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</si>
  <si>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</si>
  <si>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</si>
  <si>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</si>
  <si>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</si>
  <si>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</si>
  <si>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</si>
  <si>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</si>
  <si>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</si>
  <si>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</si>
  <si>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</si>
  <si>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</si>
  <si>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</si>
  <si>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</si>
  <si>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</si>
  <si>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</si>
  <si>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</si>
  <si>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</si>
  <si>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</si>
  <si>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</si>
  <si>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</si>
  <si>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</si>
  <si>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</si>
  <si>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</si>
  <si>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</si>
  <si>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</si>
  <si>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</si>
  <si>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</si>
  <si>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</si>
  <si>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</si>
  <si>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</si>
  <si>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</si>
  <si>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</si>
  <si>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</si>
  <si>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</si>
  <si>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</si>
  <si>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</si>
  <si>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</si>
  <si>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</si>
  <si>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</si>
  <si>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</si>
  <si>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</si>
  <si>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</si>
  <si>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</si>
  <si>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</si>
  <si>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</si>
  <si>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</si>
  <si>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</si>
  <si>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</si>
  <si>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</si>
  <si>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</si>
  <si>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</si>
  <si>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</si>
  <si>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</si>
  <si>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</si>
  <si>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</si>
  <si>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</si>
  <si>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</si>
  <si>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</si>
  <si>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</si>
  <si>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</si>
  <si>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</si>
  <si>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</si>
  <si>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</si>
  <si>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</si>
  <si>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</si>
  <si>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</si>
  <si>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</si>
  <si>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</si>
  <si>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</si>
  <si>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</si>
  <si>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</si>
  <si>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</si>
  <si>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</si>
  <si>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</si>
  <si>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</si>
  <si>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</si>
  <si>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</si>
  <si>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</si>
  <si>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</si>
  <si>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</si>
  <si>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</si>
  <si>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</si>
  <si>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</si>
  <si>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</si>
  <si>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</si>
  <si>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</si>
  <si>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</si>
  <si>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</si>
  <si>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</si>
  <si>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</si>
  <si>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</si>
  <si>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</si>
  <si>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</si>
  <si>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</si>
  <si>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</si>
  <si>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</si>
  <si>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</si>
  <si>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</si>
  <si>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</si>
  <si>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</si>
  <si>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</si>
  <si>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</si>
  <si>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</si>
  <si>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</si>
  <si>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</si>
  <si>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</si>
  <si>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</si>
  <si>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</si>
  <si>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</si>
  <si>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</si>
  <si>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</si>
  <si>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</si>
  <si>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</si>
  <si>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</si>
  <si>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</si>
  <si>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</si>
  <si>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</si>
  <si>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</si>
  <si>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</si>
  <si>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</si>
  <si>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</si>
  <si>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</si>
  <si>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</si>
  <si>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</si>
  <si>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</si>
  <si>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</si>
  <si>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</si>
  <si>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</si>
  <si>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</si>
  <si>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</si>
  <si>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</si>
  <si>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</si>
  <si>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</si>
  <si>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</si>
  <si>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</si>
  <si>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</si>
  <si>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</si>
  <si>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</si>
  <si>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</si>
  <si>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</si>
  <si>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</si>
  <si>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</si>
  <si>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</si>
  <si>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</si>
  <si>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</si>
  <si>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</si>
  <si>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</si>
  <si>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</si>
  <si>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</si>
  <si>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</si>
  <si>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</si>
  <si>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</si>
  <si>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</si>
  <si>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</si>
  <si>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</si>
  <si>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</si>
  <si>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</si>
  <si>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</si>
  <si>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</si>
  <si>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</si>
  <si>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</si>
  <si>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</si>
  <si>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</si>
  <si>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</si>
  <si>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</si>
  <si>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</si>
  <si>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</si>
  <si>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</si>
  <si>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</si>
  <si>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</si>
  <si>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</si>
  <si>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</si>
  <si>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</si>
  <si>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</si>
  <si>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</si>
  <si>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</si>
  <si>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</si>
  <si>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</si>
  <si>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</si>
  <si>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</si>
  <si>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</si>
  <si>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</si>
  <si>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</si>
  <si>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</si>
  <si>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</si>
  <si>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</si>
  <si>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</si>
  <si>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</si>
  <si>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</si>
  <si>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</si>
  <si>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</si>
  <si>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</si>
  <si>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</si>
  <si>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</si>
  <si>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</si>
  <si>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</si>
  <si>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</si>
  <si>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</si>
  <si>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</si>
  <si>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</si>
  <si>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</si>
  <si>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</si>
  <si>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</si>
  <si>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</si>
  <si>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</si>
  <si>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</si>
  <si>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</si>
  <si>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</si>
  <si>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</si>
  <si>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</si>
  <si>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</si>
  <si>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</si>
  <si>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</si>
  <si>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</si>
  <si>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</si>
  <si>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</si>
  <si>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</si>
  <si>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</si>
  <si>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</si>
  <si>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</si>
  <si>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</si>
  <si>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</si>
  <si>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</si>
  <si>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</si>
  <si>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</si>
  <si>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</si>
  <si>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</si>
  <si>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</si>
  <si>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</si>
  <si>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</si>
  <si>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</si>
  <si>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</si>
  <si>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</si>
  <si>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</si>
  <si>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</si>
  <si>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</si>
  <si>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</si>
  <si>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</si>
  <si>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</si>
  <si>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</si>
  <si>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</si>
  <si>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</si>
  <si>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</si>
  <si>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</si>
  <si>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</si>
  <si>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</si>
  <si>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</si>
  <si>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</si>
  <si>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</si>
  <si>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</si>
  <si>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</si>
  <si>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</si>
  <si>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</si>
  <si>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</si>
  <si>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</si>
  <si>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</si>
  <si>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</si>
  <si>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</si>
  <si>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</si>
  <si>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</si>
  <si>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</si>
  <si>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</si>
  <si>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</si>
  <si>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</si>
  <si>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</si>
  <si>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</si>
  <si>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</si>
  <si>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</si>
  <si>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</si>
  <si>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</si>
  <si>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</si>
  <si>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</si>
  <si>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</si>
  <si>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</si>
  <si>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</si>
  <si>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</si>
  <si>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</si>
  <si>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</si>
  <si>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</si>
  <si>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</si>
  <si>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</si>
  <si>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</si>
  <si>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</si>
  <si>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</si>
  <si>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</si>
  <si>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</si>
  <si>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</si>
  <si>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</si>
  <si>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</si>
  <si>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</si>
  <si>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</si>
  <si>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</si>
  <si>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</si>
  <si>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</si>
  <si>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</si>
  <si>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</si>
  <si>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</si>
  <si>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</si>
  <si>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</si>
  <si>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</si>
  <si>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</si>
  <si>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</si>
  <si>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</si>
  <si>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</si>
  <si>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</si>
  <si>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</si>
  <si>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</si>
  <si>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</si>
  <si>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</si>
  <si>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</si>
  <si>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</si>
  <si>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</si>
  <si>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</si>
  <si>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</si>
  <si>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</si>
  <si>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</si>
  <si>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</si>
  <si>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</si>
  <si>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</si>
  <si>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</si>
  <si>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</si>
  <si>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</si>
  <si>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</si>
  <si>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</si>
  <si>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</si>
  <si>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</si>
  <si>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</si>
  <si>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</si>
  <si>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</si>
  <si>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</si>
  <si>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</si>
  <si>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</si>
  <si>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</si>
  <si>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</si>
  <si>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</si>
  <si>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</si>
  <si>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</si>
  <si>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</si>
  <si>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</si>
  <si>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</si>
  <si>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</si>
  <si>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</si>
  <si>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</si>
  <si>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</si>
  <si>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</si>
  <si>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</si>
  <si>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</si>
  <si>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</si>
  <si>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</si>
  <si>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</si>
  <si>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</si>
  <si>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</si>
  <si>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</si>
  <si>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</si>
  <si>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</si>
  <si>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</si>
  <si>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</si>
  <si>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</si>
  <si>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</si>
  <si>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</si>
  <si>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</si>
  <si>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</si>
  <si>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</si>
  <si>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</si>
  <si>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</si>
  <si>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</si>
  <si>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</si>
  <si>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</si>
  <si>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</si>
  <si>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</si>
  <si>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</si>
  <si>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</si>
  <si>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</si>
  <si>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</si>
  <si>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</si>
  <si>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</si>
  <si>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</si>
  <si>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</si>
  <si>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</si>
  <si>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</si>
  <si>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</si>
  <si>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</si>
  <si>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</si>
  <si>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</si>
  <si>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</si>
  <si>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</si>
  <si>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</si>
  <si>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</si>
  <si>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</si>
  <si>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</si>
  <si>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</si>
  <si>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</si>
  <si>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</si>
  <si>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</si>
  <si>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</si>
  <si>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</si>
  <si>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</si>
  <si>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</si>
  <si>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</si>
  <si>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</si>
  <si>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</si>
  <si>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</si>
  <si>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</si>
  <si>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</si>
  <si>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</si>
  <si>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</si>
  <si>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</si>
  <si>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</si>
  <si>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</si>
  <si>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</si>
  <si>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</si>
  <si>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</si>
  <si>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</si>
  <si>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</si>
  <si>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</si>
  <si>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</si>
  <si>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</si>
  <si>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</si>
  <si>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</si>
  <si>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</si>
  <si>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</si>
  <si>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</si>
  <si>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</si>
  <si>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</si>
  <si>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</si>
  <si>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</si>
  <si>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</si>
  <si>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</si>
  <si>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</si>
  <si>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</si>
  <si>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</si>
  <si>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</si>
  <si>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</si>
  <si>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</si>
  <si>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</si>
  <si>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</si>
  <si>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</si>
  <si>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</si>
  <si>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</si>
  <si>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</si>
  <si>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</si>
  <si>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</si>
  <si>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</si>
  <si>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</si>
  <si>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</si>
  <si>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</si>
  <si>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</si>
  <si>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</si>
  <si>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</si>
  <si>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</si>
  <si>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</si>
  <si>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</si>
  <si>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</si>
  <si>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</si>
  <si>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</si>
  <si>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</si>
  <si>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</si>
  <si>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</si>
  <si>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</si>
  <si>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</si>
  <si>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</si>
  <si>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</si>
  <si>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</si>
  <si>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</si>
  <si>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</si>
  <si>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</si>
  <si>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</si>
  <si>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</si>
  <si>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</si>
  <si>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</si>
  <si>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</si>
  <si>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</si>
  <si>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</si>
  <si>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</si>
  <si>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</si>
  <si>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</si>
  <si>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</si>
  <si>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</si>
  <si>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</si>
  <si>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</si>
  <si>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</si>
  <si>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</si>
  <si>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</si>
  <si>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</si>
  <si>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</si>
  <si>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</si>
  <si>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</si>
  <si>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</si>
  <si>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</si>
  <si>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</si>
  <si>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</si>
  <si>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</si>
  <si>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</si>
  <si>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</si>
  <si>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</si>
  <si>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</si>
  <si>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</si>
  <si>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</si>
  <si>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</si>
  <si>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</si>
  <si>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</si>
  <si>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</si>
  <si>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</si>
  <si>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</si>
  <si>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</si>
  <si>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</si>
  <si>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</si>
  <si>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</si>
  <si>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</si>
  <si>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</si>
  <si>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</si>
  <si>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</si>
  <si>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</si>
  <si>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</si>
  <si>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</si>
  <si>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</si>
  <si>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</si>
  <si>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</si>
  <si>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</si>
  <si>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</si>
  <si>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</si>
  <si>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</si>
  <si>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</si>
  <si>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</si>
  <si>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</si>
  <si>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</si>
  <si>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</si>
  <si>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</si>
  <si>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</si>
  <si>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</si>
  <si>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</si>
  <si>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</si>
  <si>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</si>
  <si>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</si>
  <si>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</si>
  <si>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</si>
  <si>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</si>
  <si>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</si>
  <si>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</si>
  <si>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</si>
  <si>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</si>
  <si>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</si>
  <si>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</si>
  <si>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</si>
  <si>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</si>
  <si>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</si>
  <si>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</si>
  <si>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</si>
  <si>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</si>
  <si>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</si>
  <si>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</si>
  <si>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</si>
  <si>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</si>
  <si>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</si>
  <si>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</si>
  <si>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</si>
  <si>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</si>
  <si>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</si>
  <si>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</si>
  <si>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</si>
  <si>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</si>
  <si>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</si>
  <si>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</si>
  <si>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</si>
  <si>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</si>
  <si>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</si>
  <si>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</si>
  <si>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</si>
  <si>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</si>
  <si>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</si>
  <si>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</si>
  <si>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</si>
  <si>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</si>
  <si>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</si>
  <si>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</si>
  <si>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</si>
  <si>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</si>
  <si>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</si>
  <si>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</si>
  <si>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</si>
  <si>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</si>
  <si>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</si>
  <si>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</si>
  <si>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</si>
  <si>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</si>
  <si>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</si>
  <si>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</si>
  <si>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</si>
  <si>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</si>
  <si>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</si>
  <si>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</si>
  <si>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</si>
  <si>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</si>
  <si>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</si>
  <si>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</si>
  <si>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</si>
  <si>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</si>
  <si>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</si>
  <si>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</si>
  <si>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</si>
  <si>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</si>
  <si>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</si>
  <si>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</si>
  <si>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</si>
  <si>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</si>
  <si>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</si>
  <si>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</si>
  <si>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</si>
  <si>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</si>
  <si>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</si>
  <si>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</si>
  <si>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</si>
  <si>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</si>
  <si>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</si>
  <si>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</si>
  <si>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</si>
  <si>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</si>
  <si>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</si>
  <si>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</si>
  <si>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</si>
  <si>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</si>
  <si>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</si>
  <si>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</si>
  <si>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</si>
  <si>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</si>
  <si>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</si>
  <si>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</si>
  <si>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</si>
  <si>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</si>
  <si>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</si>
  <si>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</si>
  <si>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</si>
  <si>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</si>
  <si>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</si>
  <si>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</si>
  <si>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</si>
  <si>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</si>
  <si>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</si>
  <si>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</si>
  <si>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</si>
  <si>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</si>
  <si>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</si>
  <si>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</si>
  <si>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</si>
  <si>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</si>
  <si>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</si>
  <si>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</si>
  <si>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</si>
  <si>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</si>
  <si>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</si>
  <si>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</si>
  <si>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</si>
  <si>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</si>
  <si>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</si>
  <si>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</si>
  <si>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</si>
  <si>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</si>
  <si>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</si>
  <si>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</si>
  <si>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</si>
  <si>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</si>
  <si>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</si>
  <si>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</si>
  <si>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</si>
  <si>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</si>
  <si>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</si>
  <si>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</si>
  <si>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</si>
  <si>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</si>
  <si>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</si>
  <si>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</si>
  <si>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</si>
  <si>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</si>
  <si>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</si>
  <si>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</si>
  <si>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</si>
  <si>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</si>
  <si>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</si>
  <si>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</si>
  <si>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</si>
  <si>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</si>
  <si>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</si>
  <si>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</si>
  <si>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</si>
  <si>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</si>
  <si>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</si>
  <si>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</si>
  <si>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</si>
  <si>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</si>
  <si>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</si>
  <si>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</si>
  <si>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</si>
  <si>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</si>
  <si>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</si>
  <si>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</si>
  <si>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</si>
  <si>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</si>
  <si>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</si>
  <si>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</si>
  <si>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</si>
  <si>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</si>
  <si>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</si>
  <si>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</si>
  <si>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</si>
  <si>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</si>
  <si>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</si>
  <si>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</si>
  <si>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</si>
  <si>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</si>
  <si>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</si>
  <si>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</si>
  <si>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</si>
  <si>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</si>
  <si>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</si>
  <si>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</si>
  <si>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</si>
  <si>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</si>
  <si>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</si>
  <si>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</si>
  <si>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</si>
  <si>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</si>
  <si>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</si>
  <si>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</si>
  <si>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</si>
  <si>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</si>
  <si>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</si>
  <si>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</si>
  <si>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</si>
  <si>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</si>
  <si>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</si>
  <si>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</si>
  <si>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</si>
  <si>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</si>
  <si>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</si>
  <si>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</si>
  <si>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</si>
  <si>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</si>
  <si>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</si>
  <si>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</si>
  <si>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</si>
  <si>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</si>
  <si>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</si>
  <si>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</si>
  <si>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</si>
  <si>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</si>
  <si>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</si>
  <si>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</si>
  <si>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</si>
  <si>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</si>
  <si>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</si>
  <si>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</si>
  <si>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</si>
  <si>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</si>
  <si>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</si>
  <si>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</si>
  <si>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</si>
  <si>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</si>
  <si>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</si>
  <si>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</si>
  <si>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</si>
  <si>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</si>
  <si>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</si>
  <si>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</si>
  <si>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</si>
  <si>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</si>
  <si>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</si>
  <si>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</si>
  <si>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</si>
  <si>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</si>
  <si>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</si>
  <si>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</si>
  <si>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</si>
  <si>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</si>
  <si>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</si>
  <si>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</si>
  <si>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</si>
  <si>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</si>
  <si>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</si>
  <si>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</si>
  <si>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</si>
  <si>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</si>
  <si>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</si>
  <si>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</si>
  <si>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</si>
  <si>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</si>
  <si>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</si>
  <si>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</si>
  <si>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</si>
  <si>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</si>
  <si>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</si>
  <si>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</si>
  <si>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</si>
  <si>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</si>
  <si>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</si>
  <si>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</si>
  <si>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</si>
  <si>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</si>
  <si>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</si>
  <si>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</si>
  <si>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</si>
  <si>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</si>
  <si>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</si>
  <si>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</si>
  <si>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</si>
  <si>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</si>
  <si>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</si>
  <si>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</si>
  <si>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</si>
  <si>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</si>
  <si>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</si>
  <si>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</si>
  <si>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</si>
  <si>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</si>
  <si>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</si>
  <si>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</si>
  <si>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</si>
  <si>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</si>
  <si>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</si>
  <si>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</si>
  <si>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</si>
  <si>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</si>
  <si>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</si>
  <si>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</si>
  <si>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</si>
  <si>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</si>
  <si>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</si>
  <si>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</si>
  <si>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</si>
  <si>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</si>
  <si>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</si>
  <si>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</si>
  <si>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</si>
  <si>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</si>
  <si>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</si>
  <si>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</si>
  <si>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</si>
  <si>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</si>
  <si>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</si>
  <si>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</si>
  <si>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</si>
  <si>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</si>
  <si>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</si>
  <si>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</si>
  <si>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</si>
  <si>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</si>
  <si>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</si>
  <si>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</si>
  <si>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</si>
  <si>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</si>
  <si>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</si>
  <si>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</si>
  <si>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</si>
  <si>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</si>
  <si>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</si>
  <si>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</si>
  <si>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</si>
  <si>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</si>
  <si>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</si>
  <si>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</si>
  <si>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</si>
  <si>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</si>
  <si>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</si>
  <si>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</si>
  <si>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</si>
  <si>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</si>
  <si>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</si>
  <si>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</si>
  <si>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</si>
  <si>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</si>
  <si>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</si>
  <si>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</si>
  <si>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</si>
  <si>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</si>
  <si>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</si>
  <si>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</si>
  <si>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</si>
  <si>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</si>
  <si>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</si>
  <si>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</si>
  <si>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</si>
  <si>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</si>
  <si>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</si>
  <si>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</si>
  <si>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</si>
  <si>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</si>
  <si>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</si>
  <si>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</si>
  <si>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</si>
  <si>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</si>
  <si>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</si>
  <si>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</si>
  <si>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</si>
  <si>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</si>
  <si>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</si>
  <si>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</si>
  <si>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</si>
  <si>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</si>
  <si>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</si>
  <si>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</si>
  <si>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</si>
  <si>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</si>
  <si>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</si>
  <si>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</si>
  <si>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</si>
  <si>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</si>
  <si>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</si>
  <si>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</si>
  <si>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</si>
  <si>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</si>
  <si>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</si>
  <si>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</si>
  <si>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</si>
  <si>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</si>
  <si>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</si>
  <si>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</si>
  <si>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</si>
  <si>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</si>
  <si>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</si>
  <si>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</si>
  <si>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</si>
  <si>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</si>
  <si>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</si>
  <si>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</si>
  <si>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</si>
  <si>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</si>
  <si>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</si>
  <si>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</si>
  <si>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</si>
  <si>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</si>
  <si>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</si>
  <si>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</si>
  <si>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</si>
  <si>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</si>
  <si>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</si>
  <si>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</si>
  <si>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</si>
  <si>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</si>
  <si>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</si>
  <si>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</si>
  <si>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</si>
  <si>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</si>
  <si>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</si>
  <si>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</si>
  <si>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</si>
  <si>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</si>
  <si>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</si>
  <si>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</si>
  <si>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</si>
  <si>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</si>
  <si>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</si>
  <si>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</si>
  <si>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</si>
  <si>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</si>
  <si>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</si>
  <si>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</si>
  <si>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</si>
  <si>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</si>
  <si>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</si>
  <si>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</si>
  <si>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</si>
  <si>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</si>
  <si>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</si>
  <si>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</si>
  <si>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</si>
  <si>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</si>
  <si>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</si>
  <si>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</si>
  <si>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</si>
  <si>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</si>
  <si>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</si>
  <si>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</si>
  <si>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</si>
  <si>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</si>
  <si>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</si>
  <si>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</si>
  <si>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</si>
  <si>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</si>
  <si>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</si>
  <si>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</si>
  <si>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</si>
  <si>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</si>
  <si>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</si>
  <si>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</si>
  <si>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</si>
  <si>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</si>
  <si>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</si>
  <si>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</si>
  <si>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</si>
  <si>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</si>
  <si>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</si>
  <si>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</si>
  <si>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</si>
  <si>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</si>
  <si>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</si>
  <si>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</si>
  <si>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</si>
  <si>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</si>
  <si>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</si>
  <si>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</si>
  <si>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</si>
  <si>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</si>
  <si>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</si>
  <si>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</si>
  <si>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</si>
  <si>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</si>
  <si>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</si>
  <si>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</si>
  <si>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</si>
  <si>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</si>
  <si>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</si>
  <si>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</si>
  <si>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</si>
  <si>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</si>
  <si>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</si>
  <si>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</si>
  <si>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</si>
  <si>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</si>
  <si>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</si>
  <si>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</si>
  <si>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</si>
  <si>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</si>
  <si>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</si>
  <si>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</si>
  <si>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</si>
  <si>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</si>
  <si>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</si>
  <si>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</si>
  <si>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</si>
  <si>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</si>
  <si>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</si>
  <si>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</si>
  <si>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</si>
  <si>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</si>
  <si>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</si>
  <si>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</si>
  <si>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</si>
  <si>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</si>
  <si>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</si>
  <si>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</si>
  <si>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</si>
  <si>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</si>
  <si>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</si>
  <si>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</si>
  <si>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</si>
  <si>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</si>
  <si>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</si>
  <si>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</si>
  <si>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</si>
  <si>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</si>
  <si>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</si>
  <si>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</si>
  <si>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</si>
  <si>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</si>
  <si>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</si>
  <si>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</si>
  <si>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</si>
  <si>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</si>
  <si>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</si>
  <si>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</si>
  <si>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</si>
  <si>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</si>
  <si>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</si>
  <si>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</si>
  <si>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</si>
  <si>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</si>
  <si>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</si>
  <si>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</si>
  <si>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</si>
  <si>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</si>
  <si>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</si>
  <si>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</si>
  <si>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</si>
  <si>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</si>
  <si>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</si>
  <si>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</si>
  <si>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</si>
  <si>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</si>
  <si>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</si>
  <si>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</si>
  <si>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</si>
  <si>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</si>
  <si>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</si>
  <si>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</si>
  <si>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</si>
  <si>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</si>
  <si>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</si>
  <si>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</si>
  <si>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</si>
  <si>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</si>
  <si>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</si>
  <si>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</si>
  <si>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</si>
  <si>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</si>
  <si>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</si>
  <si>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</si>
  <si>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</si>
  <si>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</si>
  <si>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</si>
  <si>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</si>
  <si>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</si>
  <si>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</si>
  <si>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</si>
  <si>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</si>
  <si>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</si>
  <si>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</si>
  <si>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</si>
  <si>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</si>
  <si>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</si>
  <si>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</si>
  <si>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</si>
  <si>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</si>
  <si>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</si>
  <si>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</si>
  <si>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</si>
  <si>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</si>
  <si>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</si>
  <si>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</si>
  <si>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</si>
  <si>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</si>
  <si>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</si>
  <si>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</si>
  <si>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</si>
  <si>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</si>
  <si>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</si>
  <si>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</si>
  <si>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</si>
  <si>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</si>
  <si>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</si>
  <si>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</si>
  <si>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</si>
  <si>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</si>
  <si>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</si>
  <si>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</si>
  <si>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</si>
  <si>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</si>
  <si>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</si>
  <si>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</si>
  <si>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</si>
  <si>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</si>
  <si>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</si>
  <si>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</si>
  <si>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</si>
  <si>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</si>
  <si>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</si>
  <si>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</si>
  <si>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</si>
  <si>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</si>
  <si>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</si>
  <si>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</si>
  <si>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</si>
  <si>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</si>
  <si>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</si>
  <si>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</si>
  <si>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</si>
  <si>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</si>
  <si>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</si>
  <si>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</si>
  <si>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</si>
  <si>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</si>
  <si>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</si>
  <si>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</si>
  <si>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</si>
  <si>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</si>
  <si>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</si>
  <si>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</si>
  <si>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</si>
  <si>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</si>
  <si>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</si>
  <si>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</si>
  <si>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</si>
  <si>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</si>
  <si>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</si>
  <si>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</si>
  <si>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</si>
  <si>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</si>
  <si>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</si>
  <si>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</si>
  <si>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</si>
  <si>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</si>
  <si>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</si>
  <si>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</si>
  <si>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</si>
  <si>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</si>
  <si>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</si>
  <si>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</si>
  <si>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</si>
  <si>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</si>
  <si>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</si>
  <si>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</si>
  <si>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</si>
  <si>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</si>
  <si>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</si>
  <si>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</si>
  <si>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</si>
  <si>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</si>
  <si>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</si>
  <si>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</si>
  <si>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</si>
  <si>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</si>
  <si>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</si>
  <si>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</si>
  <si>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</si>
  <si>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</si>
  <si>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</si>
  <si>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</si>
  <si>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</si>
  <si>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</si>
  <si>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</si>
  <si>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</si>
  <si>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</si>
  <si>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</si>
  <si>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</si>
  <si>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</si>
  <si>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</si>
  <si>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</si>
  <si>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</si>
  <si>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</si>
  <si>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</si>
  <si>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</si>
  <si>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</si>
  <si>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</si>
  <si>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</si>
  <si>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</si>
  <si>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</si>
  <si>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</si>
  <si>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</si>
  <si>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</si>
  <si>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</si>
  <si>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</si>
  <si>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</si>
  <si>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</si>
  <si>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</si>
  <si>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</si>
  <si>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</si>
  <si>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</si>
  <si>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</si>
  <si>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</si>
  <si>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</si>
  <si>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</si>
  <si>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</si>
  <si>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</si>
  <si>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</si>
  <si>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</si>
  <si>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</si>
  <si>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</si>
  <si>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</si>
  <si>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</si>
  <si>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</si>
  <si>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</si>
  <si>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</si>
  <si>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</si>
  <si>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</si>
  <si>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</si>
  <si>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</si>
  <si>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</si>
  <si>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</si>
  <si>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</si>
  <si>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</si>
  <si>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</si>
  <si>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</si>
  <si>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</si>
  <si>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</si>
  <si>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</si>
  <si>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</si>
  <si>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</si>
  <si>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</si>
  <si>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</si>
  <si>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</si>
  <si>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</si>
  <si>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</si>
  <si>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</si>
  <si>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</si>
  <si>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</si>
  <si>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</si>
  <si>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</si>
  <si>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</si>
  <si>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</si>
  <si>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</si>
  <si>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</si>
  <si>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</si>
  <si>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</si>
  <si>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</si>
  <si>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</si>
  <si>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</si>
  <si>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</si>
  <si>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</si>
  <si>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</si>
  <si>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</si>
  <si>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</si>
  <si>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</si>
  <si>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</si>
  <si>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</si>
  <si>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</si>
  <si>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</si>
  <si>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</si>
  <si>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</si>
  <si>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</si>
  <si>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</si>
  <si>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</si>
  <si>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</si>
  <si>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</si>
  <si>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</si>
  <si>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</si>
  <si>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</si>
  <si>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</si>
  <si>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</si>
  <si>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</si>
  <si>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</si>
  <si>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</si>
  <si>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</si>
  <si>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</si>
  <si>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</si>
  <si>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</si>
  <si>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</si>
  <si>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</si>
  <si>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</si>
  <si>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</si>
  <si>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</si>
  <si>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</si>
  <si>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</si>
  <si>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</si>
  <si>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</si>
  <si>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</si>
  <si>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</si>
  <si>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</si>
  <si>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</si>
  <si>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</si>
  <si>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</si>
  <si>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</si>
  <si>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</si>
  <si>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</si>
  <si>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</si>
  <si>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</si>
  <si>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</si>
  <si>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</si>
  <si>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</si>
  <si>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</si>
  <si>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</si>
  <si>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</si>
  <si>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</si>
  <si>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</si>
  <si>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</si>
  <si>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</si>
  <si>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</si>
  <si>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</si>
  <si>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</si>
  <si>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</si>
  <si>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</si>
  <si>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</si>
  <si>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</si>
  <si>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</si>
  <si>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</si>
  <si>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</si>
  <si>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</si>
  <si>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</si>
  <si>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</si>
  <si>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</si>
  <si>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</si>
  <si>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</si>
  <si>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</si>
  <si>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</si>
  <si>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</si>
  <si>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</si>
  <si>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</si>
  <si>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</si>
  <si>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</si>
  <si>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</si>
  <si>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</si>
  <si>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</si>
  <si>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</si>
  <si>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</si>
  <si>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</si>
  <si>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</si>
  <si>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</si>
  <si>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</si>
  <si>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</si>
  <si>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</si>
  <si>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</si>
  <si>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</si>
  <si>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</si>
  <si>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</si>
  <si>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</si>
  <si>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</si>
  <si>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</si>
  <si>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</si>
  <si>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</si>
  <si>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</si>
  <si>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</si>
  <si>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</si>
  <si>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</si>
  <si>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</si>
  <si>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</si>
  <si>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</si>
  <si>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</si>
  <si>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</si>
  <si>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</si>
  <si>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</si>
  <si>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</si>
  <si>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</si>
  <si>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</si>
  <si>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</si>
  <si>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</si>
  <si>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</si>
  <si>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</si>
  <si>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</si>
  <si>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</si>
  <si>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</si>
  <si>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</si>
  <si>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</si>
  <si>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</si>
  <si>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</si>
  <si>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</si>
  <si>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</si>
  <si>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</si>
  <si>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</si>
  <si>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</si>
  <si>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</si>
  <si>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</si>
  <si>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</si>
  <si>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</si>
  <si>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</si>
  <si>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</si>
  <si>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</si>
  <si>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</si>
  <si>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</si>
  <si>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</si>
  <si>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</si>
  <si>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</si>
  <si>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</si>
  <si>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</si>
  <si>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</si>
  <si>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</si>
  <si>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</si>
  <si>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</si>
  <si>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</si>
  <si>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</si>
  <si>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</si>
  <si>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</si>
  <si>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</si>
  <si>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</si>
  <si>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</si>
  <si>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</si>
  <si>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</si>
  <si>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</si>
  <si>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</si>
  <si>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</si>
  <si>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</si>
  <si>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</si>
  <si>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</si>
  <si>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</si>
  <si>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</si>
  <si>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</si>
  <si>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</si>
  <si>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</si>
  <si>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</si>
  <si>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</si>
  <si>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</si>
  <si>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</si>
  <si>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</si>
  <si>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</si>
  <si>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</si>
  <si>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</si>
  <si>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</si>
  <si>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</si>
  <si>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</si>
  <si>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</si>
  <si>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</si>
  <si>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</si>
  <si>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</si>
  <si>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</si>
  <si>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</si>
  <si>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</si>
  <si>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</si>
  <si>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</si>
  <si>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</si>
  <si>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</si>
  <si>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</si>
  <si>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</si>
  <si>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</si>
  <si>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</si>
  <si>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</si>
  <si>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</si>
  <si>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</si>
  <si>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</si>
  <si>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</si>
  <si>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</si>
  <si>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</si>
  <si>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</si>
  <si>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</si>
  <si>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</si>
  <si>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</si>
  <si>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</si>
  <si>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</si>
  <si>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</si>
  <si>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</si>
  <si>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</si>
  <si>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</si>
  <si>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</si>
  <si>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</si>
  <si>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</si>
  <si>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</si>
  <si>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</si>
  <si>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</si>
  <si>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</si>
  <si>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</si>
  <si>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</si>
  <si>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</si>
  <si>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</si>
  <si>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</si>
  <si>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</si>
  <si>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</si>
  <si>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</si>
  <si>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</si>
  <si>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</si>
  <si>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</si>
  <si>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</si>
  <si>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</si>
  <si>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</si>
  <si>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</si>
  <si>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</si>
  <si>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</si>
  <si>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</si>
  <si>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</si>
  <si>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</si>
  <si>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</si>
  <si>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</si>
  <si>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</si>
  <si>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</si>
  <si>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</si>
  <si>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</si>
  <si>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</si>
  <si>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</si>
  <si>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</si>
  <si>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</si>
  <si>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</si>
  <si>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</si>
  <si>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</si>
  <si>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</si>
  <si>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</si>
  <si>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</si>
  <si>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</si>
  <si>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</si>
  <si>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</si>
  <si>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</si>
  <si>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</si>
  <si>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</si>
  <si>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</si>
  <si>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</si>
  <si>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</si>
  <si>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</si>
  <si>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</si>
  <si>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</si>
  <si>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</si>
  <si>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</si>
  <si>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</si>
  <si>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</si>
  <si>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</si>
  <si>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</si>
  <si>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</si>
  <si>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</si>
  <si>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</si>
  <si>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</si>
  <si>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</si>
  <si>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</si>
  <si>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</si>
  <si>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</si>
  <si>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</si>
  <si>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</si>
  <si>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</si>
  <si>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</si>
  <si>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</si>
  <si>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</si>
  <si>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</si>
  <si>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</si>
  <si>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</si>
  <si>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</si>
  <si>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</si>
  <si>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</si>
  <si>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</si>
  <si>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</si>
  <si>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</si>
  <si>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</si>
  <si>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</si>
  <si>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</si>
  <si>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</si>
  <si>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</si>
  <si>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</si>
  <si>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</si>
  <si>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</si>
  <si>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</si>
  <si>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</si>
  <si>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</si>
  <si>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</si>
  <si>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</si>
  <si>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</si>
  <si>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</si>
  <si>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</si>
  <si>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</si>
  <si>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</si>
  <si>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</si>
  <si>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</si>
  <si>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</si>
  <si>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</si>
  <si>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</si>
  <si>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</si>
  <si>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</si>
  <si>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</si>
  <si>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</si>
  <si>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</si>
  <si>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</si>
  <si>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</si>
  <si>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</si>
  <si>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</si>
  <si>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</si>
  <si>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</si>
  <si>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</si>
  <si>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</si>
  <si>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</si>
  <si>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</si>
  <si>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</si>
  <si>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</si>
  <si>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</si>
  <si>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</si>
  <si>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</si>
  <si>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</si>
  <si>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</si>
  <si>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</si>
  <si>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</si>
  <si>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</si>
  <si>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</si>
  <si>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</si>
  <si>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</si>
  <si>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</si>
  <si>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</si>
  <si>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</si>
  <si>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</si>
  <si>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</si>
  <si>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</si>
  <si>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</si>
  <si>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</si>
  <si>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</si>
  <si>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</si>
  <si>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</si>
  <si>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</si>
  <si>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</si>
  <si>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</si>
  <si>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</si>
  <si>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</si>
  <si>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</si>
  <si>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</si>
  <si>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</si>
  <si>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</si>
  <si>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</si>
  <si>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</si>
  <si>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</si>
  <si>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</si>
  <si>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</si>
  <si>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</si>
  <si>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</si>
  <si>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</si>
  <si>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</si>
  <si>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</si>
  <si>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</si>
  <si>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</si>
  <si>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</si>
  <si>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</si>
  <si>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</si>
  <si>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</si>
  <si>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</si>
  <si>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</si>
  <si>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</si>
  <si>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</si>
  <si>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</si>
  <si>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</si>
  <si>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</si>
  <si>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</si>
  <si>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</si>
  <si>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</si>
  <si>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</si>
  <si>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</si>
  <si>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</si>
  <si>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</si>
  <si>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</si>
  <si>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</si>
  <si>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</si>
  <si>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</si>
  <si>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</si>
  <si>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</si>
  <si>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</si>
  <si>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</si>
  <si>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</si>
  <si>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</si>
  <si>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</si>
  <si>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</si>
  <si>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</si>
  <si>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</si>
  <si>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</si>
  <si>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</si>
  <si>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</si>
  <si>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</si>
  <si>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</si>
  <si>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</si>
  <si>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</si>
  <si>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</si>
  <si>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</si>
  <si>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</si>
  <si>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</si>
  <si>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</si>
  <si>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</si>
  <si>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</si>
  <si>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</si>
  <si>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</si>
  <si>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</si>
  <si>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</si>
  <si>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</si>
  <si>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</si>
  <si>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</si>
  <si>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</si>
  <si>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</si>
  <si>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</si>
  <si>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</si>
  <si>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</si>
  <si>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</si>
  <si>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</si>
  <si>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</si>
  <si>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</si>
  <si>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</si>
  <si>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</si>
  <si>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</si>
  <si>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</si>
  <si>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</si>
  <si>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</si>
  <si>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</si>
  <si>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</si>
  <si>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</si>
  <si>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</si>
  <si>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</si>
  <si>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</si>
  <si>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</si>
  <si>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</si>
  <si>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</si>
  <si>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</si>
  <si>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</si>
  <si>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</si>
  <si>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</si>
  <si>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</si>
  <si>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</si>
  <si>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</si>
  <si>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</si>
  <si>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</si>
  <si>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</si>
  <si>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</si>
  <si>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</si>
  <si>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</si>
  <si>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</si>
  <si>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</si>
  <si>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</si>
  <si>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</si>
  <si>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</si>
  <si>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</si>
  <si>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</si>
  <si>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</si>
  <si>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</si>
  <si>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</si>
  <si>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</si>
  <si>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</si>
  <si>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</si>
  <si>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</si>
  <si>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</si>
  <si>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</si>
  <si>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</si>
  <si>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</si>
  <si>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</si>
  <si>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</si>
  <si>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</si>
  <si>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</si>
  <si>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</si>
  <si>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</si>
  <si>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</si>
  <si>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</si>
  <si>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</si>
  <si>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</si>
  <si>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</si>
  <si>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</si>
  <si>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</si>
  <si>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</si>
  <si>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</si>
  <si>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</si>
  <si>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</si>
  <si>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</si>
  <si>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</si>
  <si>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</si>
  <si>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</si>
  <si>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</si>
  <si>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</si>
  <si>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</si>
  <si>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</si>
  <si>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</si>
  <si>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</si>
  <si>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</si>
  <si>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</si>
  <si>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</si>
  <si>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</si>
  <si>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</si>
  <si>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</si>
  <si>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</si>
  <si>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</si>
  <si>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</si>
  <si>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</si>
  <si>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</si>
  <si>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</si>
  <si>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</si>
  <si>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</si>
  <si>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</si>
  <si>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</si>
  <si>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</si>
  <si>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</si>
  <si>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</si>
  <si>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</si>
  <si>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</si>
  <si>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</si>
  <si>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</si>
  <si>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</si>
  <si>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</si>
  <si>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</si>
  <si>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</si>
  <si>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</si>
  <si>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</si>
  <si>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</si>
  <si>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</si>
  <si>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</si>
  <si>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</si>
  <si>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</si>
  <si>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</si>
  <si>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</si>
  <si>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</si>
  <si>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</si>
  <si>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</si>
  <si>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</si>
  <si>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</si>
  <si>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</si>
  <si>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</si>
  <si>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</si>
  <si>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</si>
  <si>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</si>
  <si>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</si>
  <si>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</si>
  <si>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</si>
  <si>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</si>
  <si>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</si>
  <si>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</si>
  <si>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</si>
  <si>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</si>
  <si>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</si>
  <si>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</si>
  <si>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</si>
  <si>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</si>
  <si>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</si>
  <si>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</si>
  <si>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</si>
  <si>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</si>
  <si>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</si>
  <si>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</si>
  <si>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</si>
  <si>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</si>
  <si>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</si>
  <si>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</si>
  <si>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</si>
  <si>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</si>
  <si>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</si>
  <si>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</si>
  <si>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</si>
  <si>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</si>
  <si>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</si>
  <si>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</si>
  <si>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</si>
  <si>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</si>
  <si>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</si>
  <si>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</si>
  <si>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</si>
  <si>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</si>
  <si>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</si>
  <si>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</si>
  <si>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</si>
  <si>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</si>
  <si>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</si>
  <si>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</si>
  <si>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</si>
  <si>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</si>
  <si>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</si>
  <si>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</si>
  <si>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</si>
  <si>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</si>
  <si>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</si>
  <si>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</si>
  <si>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</si>
  <si>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</si>
  <si>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</si>
  <si>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</si>
  <si>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</si>
  <si>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</si>
  <si>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</si>
  <si>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</si>
  <si>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</si>
  <si>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</si>
  <si>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</si>
  <si>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</si>
  <si>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</si>
  <si>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</si>
  <si>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</si>
  <si>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</si>
  <si>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</si>
  <si>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</si>
  <si>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</si>
  <si>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</si>
  <si>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</si>
  <si>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</si>
  <si>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</si>
  <si>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</si>
  <si>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</si>
  <si>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</si>
  <si>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</si>
  <si>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</si>
  <si>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</si>
  <si>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</si>
  <si>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</si>
  <si>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</si>
  <si>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</si>
  <si>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</si>
  <si>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</si>
  <si>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</si>
  <si>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</si>
  <si>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</si>
  <si>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</si>
  <si>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</si>
  <si>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</si>
  <si>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</si>
  <si>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</si>
  <si>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</si>
  <si>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</si>
  <si>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</si>
  <si>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</si>
  <si>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</si>
  <si>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</si>
  <si>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</si>
  <si>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</si>
  <si>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</si>
  <si>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</si>
  <si>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</si>
  <si>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</si>
  <si>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</si>
  <si>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</si>
  <si>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</si>
  <si>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</si>
  <si>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</si>
  <si>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</si>
  <si>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</si>
  <si>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</si>
  <si>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</si>
  <si>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</si>
  <si>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</si>
  <si>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</si>
  <si>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</si>
  <si>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</si>
  <si>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</si>
  <si>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</si>
  <si>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</si>
  <si>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</si>
  <si>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</si>
  <si>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</si>
  <si>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</si>
  <si>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</si>
  <si>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</si>
  <si>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</si>
  <si>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</si>
  <si>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</si>
  <si>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</si>
  <si>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</si>
  <si>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</si>
  <si>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</si>
  <si>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</si>
  <si>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</si>
  <si>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</si>
  <si>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</si>
  <si>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</si>
  <si>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</si>
  <si>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</si>
  <si>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</si>
  <si>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</si>
  <si>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</si>
  <si>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</si>
  <si>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</si>
  <si>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</si>
  <si>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</si>
  <si>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</si>
  <si>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</si>
  <si>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</si>
  <si>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</si>
  <si>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</si>
  <si>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</si>
  <si>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</si>
  <si>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</si>
  <si>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</si>
  <si>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</si>
  <si>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</si>
  <si>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</si>
  <si>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</si>
  <si>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</si>
  <si>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</si>
  <si>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</si>
  <si>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</si>
  <si>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</si>
  <si>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</si>
  <si>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</si>
  <si>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</si>
  <si>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</si>
  <si>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</si>
  <si>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</si>
  <si>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</si>
  <si>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</si>
  <si>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</si>
  <si>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</si>
  <si>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</si>
  <si>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</si>
  <si>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</si>
  <si>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</si>
  <si>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</si>
  <si>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</si>
  <si>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</si>
  <si>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</si>
  <si>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</si>
  <si>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</si>
  <si>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</si>
  <si>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</si>
  <si>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</si>
  <si>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</si>
  <si>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</si>
  <si>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</si>
  <si>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</si>
  <si>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</si>
  <si>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</si>
  <si>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</si>
  <si>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</si>
  <si>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</si>
  <si>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</si>
  <si>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</si>
  <si>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</si>
  <si>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</si>
  <si>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</si>
  <si>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</si>
  <si>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</si>
  <si>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</si>
  <si>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</si>
  <si>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</si>
  <si>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</si>
  <si>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</si>
  <si>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</si>
  <si>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</si>
  <si>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</si>
  <si>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</si>
  <si>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</si>
  <si>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</si>
  <si>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</si>
  <si>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</si>
  <si>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</si>
  <si>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</si>
  <si>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</si>
  <si>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</si>
  <si>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</si>
  <si>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</si>
  <si>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</si>
  <si>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</si>
  <si>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</si>
  <si>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</si>
  <si>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</si>
  <si>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</si>
  <si>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</si>
  <si>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</si>
  <si>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</si>
  <si>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</si>
  <si>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</si>
  <si>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</si>
  <si>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</si>
  <si>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</si>
  <si>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</si>
  <si>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</si>
  <si>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</si>
  <si>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</si>
  <si>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</si>
  <si>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</si>
  <si>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</si>
  <si>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</si>
  <si>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</si>
  <si>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</si>
  <si>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</si>
  <si>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</si>
  <si>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</si>
  <si>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</si>
  <si>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</si>
  <si>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</si>
  <si>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</si>
  <si>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</si>
  <si>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</si>
  <si>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</si>
  <si>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</si>
  <si>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</si>
  <si>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</si>
  <si>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</si>
  <si>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</si>
  <si>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</si>
  <si>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</si>
  <si>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</si>
  <si>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</si>
  <si>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</si>
  <si>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</si>
  <si>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</si>
  <si>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</si>
  <si>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</si>
  <si>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</si>
  <si>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</si>
  <si>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</si>
  <si>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</si>
  <si>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</si>
  <si>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</si>
  <si>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</si>
  <si>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</si>
  <si>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</si>
  <si>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</si>
  <si>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</si>
  <si>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</si>
  <si>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</si>
  <si>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</si>
  <si>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</si>
  <si>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</si>
  <si>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</si>
  <si>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</si>
  <si>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</si>
  <si>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</si>
  <si>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</si>
  <si>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</si>
  <si>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</si>
  <si>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</si>
  <si>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</si>
  <si>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</si>
  <si>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</si>
  <si>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</si>
  <si>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</si>
  <si>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</si>
  <si>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</si>
  <si>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</si>
  <si>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</si>
  <si>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</si>
  <si>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</si>
  <si>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</si>
  <si>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</si>
  <si>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</si>
  <si>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</si>
  <si>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</si>
  <si>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</si>
  <si>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</si>
  <si>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</si>
  <si>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</si>
  <si>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</si>
  <si>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</si>
  <si>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</si>
  <si>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</si>
  <si>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</si>
  <si>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</si>
  <si>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</si>
  <si>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</si>
  <si>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</si>
  <si>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</si>
  <si>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</si>
  <si>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</si>
  <si>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</si>
  <si>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</si>
  <si>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</si>
  <si>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</si>
  <si>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</si>
  <si>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</si>
  <si>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</si>
  <si>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</si>
  <si>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</si>
  <si>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</si>
  <si>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</si>
  <si>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</si>
  <si>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</si>
  <si>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</si>
  <si>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</si>
  <si>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</si>
  <si>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</si>
  <si>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</si>
  <si>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</si>
  <si>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</si>
  <si>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</si>
  <si>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</si>
  <si>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</si>
  <si>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</si>
  <si>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</si>
  <si>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</si>
  <si>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</si>
  <si>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</si>
  <si>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</si>
  <si>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</si>
  <si>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</si>
  <si>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</si>
  <si>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</si>
  <si>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</si>
  <si>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</si>
  <si>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</si>
  <si>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</si>
  <si>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</si>
  <si>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</si>
  <si>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</si>
  <si>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</si>
  <si>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</si>
  <si>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</si>
  <si>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</si>
  <si>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</si>
  <si>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</si>
  <si>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</si>
  <si>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</si>
  <si>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</si>
  <si>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</si>
  <si>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</si>
  <si>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</si>
  <si>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</si>
  <si>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</si>
  <si>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</si>
  <si>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</si>
  <si>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</si>
  <si>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</si>
  <si>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</si>
  <si>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</si>
  <si>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</si>
  <si>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</si>
  <si>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</si>
  <si>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</si>
  <si>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</si>
  <si>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</si>
  <si>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</si>
  <si>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</si>
  <si>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</si>
  <si>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</si>
  <si>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</si>
  <si>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</si>
  <si>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</si>
  <si>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</si>
  <si>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</si>
  <si>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</si>
  <si>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</si>
  <si>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</si>
  <si>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</si>
  <si>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</si>
  <si>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</si>
  <si>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</si>
  <si>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</si>
  <si>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</si>
  <si>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</si>
  <si>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</si>
  <si>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</si>
  <si>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</si>
  <si>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</si>
  <si>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</si>
  <si>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</si>
  <si>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</si>
  <si>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</si>
  <si>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</si>
  <si>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</si>
  <si>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</si>
  <si>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</si>
  <si>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</si>
  <si>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</si>
  <si>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</si>
  <si>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</si>
  <si>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</si>
  <si>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</si>
  <si>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</si>
  <si>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</si>
  <si>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</si>
  <si>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</si>
  <si>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</si>
  <si>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</si>
  <si>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</si>
  <si>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</si>
  <si>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</si>
  <si>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</si>
  <si>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</si>
  <si>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</si>
  <si>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</si>
  <si>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</si>
  <si>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</si>
  <si>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</si>
  <si>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</si>
  <si>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</si>
  <si>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</si>
  <si>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</si>
  <si>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</si>
  <si>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</si>
  <si>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</si>
  <si>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</si>
  <si>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</si>
  <si>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</si>
  <si>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</si>
  <si>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</si>
  <si>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</si>
  <si>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</si>
  <si>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</si>
  <si>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</si>
  <si>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</si>
  <si>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</si>
  <si>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</si>
  <si>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</si>
  <si>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</si>
  <si>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</si>
  <si>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</si>
  <si>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</si>
  <si>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</si>
  <si>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</si>
  <si>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</si>
  <si>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</si>
  <si>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</si>
  <si>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</si>
  <si>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</si>
  <si>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</si>
  <si>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</si>
  <si>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</si>
  <si>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</si>
  <si>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</si>
  <si>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</si>
  <si>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</si>
  <si>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</si>
  <si>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</si>
  <si>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</si>
  <si>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</si>
  <si>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</si>
  <si>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</si>
  <si>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</si>
  <si>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</si>
  <si>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</si>
  <si>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</si>
  <si>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</si>
  <si>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</si>
  <si>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</si>
  <si>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</si>
  <si>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</si>
  <si>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</si>
  <si>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</si>
  <si>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</si>
  <si>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</si>
  <si>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</si>
  <si>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</si>
  <si>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</si>
  <si>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</si>
  <si>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</si>
  <si>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</si>
  <si>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</si>
  <si>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</si>
  <si>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</si>
  <si>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</si>
  <si>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</si>
  <si>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</si>
  <si>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</si>
  <si>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</si>
  <si>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</si>
  <si>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</si>
  <si>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</si>
  <si>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</si>
  <si>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</si>
  <si>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</si>
  <si>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</si>
  <si>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</si>
  <si>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</si>
  <si>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</si>
  <si>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</si>
  <si>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</si>
  <si>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</si>
  <si>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</si>
  <si>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</si>
  <si>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</si>
  <si>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</si>
  <si>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</si>
  <si>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</si>
  <si>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</si>
  <si>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</si>
  <si>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</si>
  <si>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</si>
  <si>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</si>
  <si>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</si>
  <si>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</si>
  <si>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</si>
  <si>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</si>
  <si>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</si>
  <si>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</si>
  <si>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</si>
  <si>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</si>
  <si>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</si>
  <si>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</si>
  <si>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</si>
  <si>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</si>
  <si>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</si>
  <si>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</si>
  <si>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</si>
  <si>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</si>
  <si>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</si>
  <si>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</si>
  <si>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</si>
  <si>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</si>
  <si>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</si>
  <si>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</si>
  <si>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</si>
  <si>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</si>
  <si>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</si>
  <si>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</si>
  <si>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</si>
  <si>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</si>
  <si>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</si>
  <si>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</si>
  <si>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</si>
  <si>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</si>
  <si>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</si>
  <si>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</si>
  <si>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</si>
  <si>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</si>
  <si>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</si>
  <si>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</si>
  <si>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</si>
  <si>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</si>
  <si>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</si>
  <si>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</si>
  <si>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</si>
  <si>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</si>
  <si>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</si>
  <si>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</si>
  <si>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</si>
  <si>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</si>
  <si>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</si>
  <si>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</si>
  <si>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</si>
  <si>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</si>
  <si>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</si>
  <si>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</si>
  <si>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</si>
  <si>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</si>
  <si>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</si>
  <si>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</si>
  <si>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</si>
  <si>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</si>
  <si>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</si>
  <si>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</si>
  <si>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</si>
  <si>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</si>
  <si>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</si>
  <si>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</si>
  <si>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</si>
  <si>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</si>
  <si>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</si>
  <si>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</si>
  <si>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</si>
  <si>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</si>
  <si>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</si>
  <si>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</si>
  <si>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</si>
  <si>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</si>
  <si>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</si>
  <si>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</si>
  <si>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</si>
  <si>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</si>
  <si>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</si>
  <si>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</si>
  <si>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</si>
  <si>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</si>
  <si>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</si>
  <si>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</si>
  <si>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</si>
  <si>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</si>
  <si>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</si>
  <si>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</si>
  <si>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</si>
  <si>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</si>
  <si>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</si>
  <si>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</si>
  <si>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</si>
  <si>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</si>
  <si>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</si>
  <si>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</si>
  <si>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</si>
  <si>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</si>
  <si>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</si>
  <si>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</si>
  <si>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</si>
  <si>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</si>
  <si>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</si>
  <si>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</si>
  <si>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</si>
  <si>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</si>
  <si>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</si>
  <si>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</si>
  <si>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</si>
  <si>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</si>
  <si>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</si>
  <si>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</si>
  <si>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</si>
  <si>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</si>
  <si>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</si>
  <si>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</si>
  <si>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</si>
  <si>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</si>
  <si>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</si>
  <si>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</si>
  <si>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</si>
  <si>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</si>
  <si>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</si>
  <si>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</si>
  <si>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</si>
  <si>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</si>
  <si>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</si>
  <si>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</si>
  <si>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</si>
  <si>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</si>
  <si>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</si>
  <si>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</si>
  <si>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</si>
  <si>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</si>
  <si>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</si>
  <si>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</si>
  <si>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</si>
  <si>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</si>
  <si>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</si>
  <si>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</si>
  <si>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</si>
  <si>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</si>
  <si>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</si>
  <si>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</si>
  <si>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</si>
  <si>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</si>
  <si>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</si>
  <si>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</si>
  <si>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</si>
  <si>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</si>
  <si>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</si>
  <si>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</si>
  <si>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</si>
  <si>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</si>
  <si>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</si>
  <si>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</si>
  <si>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</si>
  <si>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</si>
  <si>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</si>
  <si>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</si>
  <si>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</si>
  <si>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</si>
  <si>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</si>
  <si>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</si>
  <si>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</si>
  <si>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</si>
  <si>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</si>
  <si>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</si>
  <si>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</si>
  <si>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</si>
  <si>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</si>
  <si>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</si>
  <si>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</si>
  <si>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</si>
  <si>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</si>
  <si>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</si>
  <si>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</si>
  <si>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</si>
  <si>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</si>
  <si>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</si>
  <si>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</si>
  <si>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</si>
  <si>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</si>
  <si>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</si>
  <si>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</si>
  <si>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</si>
  <si>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</si>
  <si>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</si>
  <si>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</si>
  <si>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</si>
  <si>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</si>
  <si>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</si>
  <si>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</si>
  <si>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</si>
  <si>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</si>
  <si>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</si>
  <si>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</si>
  <si>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</si>
  <si>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</si>
  <si>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</si>
  <si>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</si>
  <si>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</si>
  <si>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</si>
  <si>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</si>
  <si>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</si>
  <si>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</si>
  <si>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</si>
  <si>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</si>
  <si>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</si>
  <si>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</si>
  <si>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</si>
  <si>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</si>
  <si>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</si>
  <si>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</si>
  <si>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</si>
  <si>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</si>
  <si>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</si>
  <si>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</si>
  <si>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</si>
  <si>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</si>
  <si>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</si>
  <si>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</si>
  <si>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</si>
  <si>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</si>
  <si>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</si>
  <si>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</si>
  <si>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</si>
  <si>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</si>
  <si>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</si>
  <si>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</si>
  <si>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</si>
  <si>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</si>
  <si>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</si>
  <si>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</si>
  <si>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</si>
  <si>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</si>
  <si>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</si>
  <si>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</si>
  <si>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</si>
  <si>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</si>
  <si>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</si>
  <si>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</si>
  <si>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</si>
  <si>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</si>
  <si>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</si>
  <si>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</si>
  <si>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</si>
  <si>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</si>
  <si>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</si>
  <si>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</si>
  <si>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</si>
  <si>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</si>
  <si>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</si>
  <si>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</si>
  <si>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</si>
  <si>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</si>
  <si>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</si>
  <si>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</si>
  <si>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</si>
  <si>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</si>
  <si>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</si>
  <si>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</si>
  <si>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</si>
  <si>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</si>
  <si>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</si>
  <si>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</si>
  <si>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</si>
  <si>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</si>
  <si>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</si>
  <si>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</si>
  <si>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</si>
  <si>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</si>
  <si>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</si>
  <si>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</si>
  <si>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</si>
  <si>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</si>
  <si>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</si>
  <si>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</si>
  <si>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</si>
  <si>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</si>
  <si>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</si>
  <si>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</si>
  <si>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</si>
  <si>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</si>
  <si>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</si>
  <si>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</si>
  <si>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</si>
  <si>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</si>
  <si>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</si>
  <si>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</si>
  <si>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</si>
  <si>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</si>
  <si>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</si>
  <si>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</si>
  <si>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</si>
  <si>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</si>
  <si>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</si>
  <si>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</si>
  <si>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</si>
  <si>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</si>
  <si>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</si>
  <si>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</si>
  <si>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</si>
  <si>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</si>
  <si>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</si>
  <si>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</si>
  <si>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</si>
  <si>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</si>
  <si>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</si>
  <si>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</si>
  <si>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</si>
  <si>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</si>
  <si>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</si>
  <si>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</si>
  <si>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</si>
  <si>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</si>
  <si>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</si>
  <si>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</si>
  <si>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</si>
  <si>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</si>
  <si>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</si>
  <si>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</si>
  <si>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</si>
  <si>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</si>
  <si>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</si>
  <si>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</si>
  <si>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</si>
  <si>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</si>
  <si>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</si>
  <si>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</si>
  <si>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</si>
  <si>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</si>
  <si>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</si>
  <si>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</si>
  <si>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</si>
  <si>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</si>
  <si>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</si>
  <si>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</si>
  <si>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</si>
  <si>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</si>
  <si>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</si>
  <si>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</si>
  <si>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</si>
  <si>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</si>
  <si>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</si>
  <si>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</si>
  <si>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</si>
  <si>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</si>
  <si>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</si>
  <si>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</si>
  <si>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</si>
  <si>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</si>
  <si>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</si>
  <si>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</si>
  <si>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</si>
  <si>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</si>
  <si>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</si>
  <si>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</si>
  <si>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</si>
  <si>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</si>
  <si>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</si>
  <si>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</si>
  <si>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</si>
  <si>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</si>
  <si>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</si>
  <si>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</si>
  <si>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</si>
  <si>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</si>
  <si>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</si>
  <si>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</si>
  <si>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</si>
  <si>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</si>
  <si>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</si>
  <si>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</si>
  <si>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</si>
  <si>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</si>
  <si>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</si>
  <si>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</si>
  <si>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</si>
  <si>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</si>
  <si>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</si>
  <si>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</si>
  <si>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</si>
  <si>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</si>
  <si>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</si>
  <si>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</si>
  <si>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</si>
  <si>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</si>
  <si>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</si>
  <si>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</si>
  <si>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</si>
  <si>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</si>
  <si>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</si>
  <si>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</si>
  <si>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</si>
  <si>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</si>
  <si>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</si>
  <si>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</si>
  <si>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</si>
  <si>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</si>
  <si>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</si>
  <si>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</si>
  <si>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</si>
  <si>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</si>
  <si>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</si>
  <si>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</si>
  <si>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</si>
  <si>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</si>
  <si>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</si>
  <si>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</si>
  <si>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</si>
  <si>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</si>
  <si>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</si>
  <si>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</si>
  <si>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</si>
  <si>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</si>
  <si>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</si>
  <si>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</si>
  <si>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</si>
  <si>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</si>
  <si>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</si>
  <si>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</si>
  <si>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</si>
  <si>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</si>
  <si>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</si>
  <si>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</si>
  <si>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</si>
  <si>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</si>
  <si>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</si>
  <si>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</si>
  <si>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</si>
  <si>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</si>
  <si>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</si>
  <si>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</si>
  <si>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</si>
  <si>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</si>
  <si>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</si>
  <si>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</si>
  <si>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</si>
  <si>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</si>
  <si>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</si>
  <si>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</si>
  <si>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</si>
  <si>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</si>
  <si>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</si>
  <si>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</si>
  <si>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</si>
  <si>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</si>
  <si>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</si>
  <si>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</si>
  <si>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</si>
  <si>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</si>
  <si>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</si>
  <si>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</si>
  <si>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</si>
  <si>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</si>
  <si>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</si>
  <si>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</si>
  <si>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</si>
  <si>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</si>
  <si>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</si>
  <si>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</si>
  <si>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</si>
  <si>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</si>
  <si>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</si>
  <si>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</si>
  <si>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</si>
  <si>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</si>
  <si>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</si>
  <si>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</si>
  <si>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</si>
  <si>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</si>
  <si>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</si>
  <si>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</si>
  <si>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</si>
  <si>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</si>
  <si>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</si>
  <si>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</si>
  <si>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</si>
  <si>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</si>
  <si>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</si>
  <si>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</si>
  <si>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</si>
  <si>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</si>
  <si>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</si>
  <si>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</si>
  <si>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</si>
  <si>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</si>
  <si>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</si>
  <si>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</si>
  <si>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</si>
  <si>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</si>
  <si>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</si>
  <si>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</si>
  <si>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</si>
  <si>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</si>
  <si>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</si>
  <si>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</si>
  <si>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</si>
  <si>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</si>
  <si>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</si>
  <si>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</si>
  <si>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</si>
  <si>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</si>
  <si>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</si>
  <si>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</si>
  <si>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</si>
  <si>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</si>
  <si>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</si>
  <si>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</si>
  <si>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</si>
  <si>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</si>
  <si>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</si>
  <si>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</si>
  <si>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</si>
  <si>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</si>
  <si>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</si>
  <si>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</si>
  <si>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</si>
  <si>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</si>
  <si>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</si>
  <si>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</si>
  <si>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</si>
  <si>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</si>
  <si>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</si>
  <si>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</si>
  <si>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</si>
  <si>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</si>
  <si>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</si>
  <si>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</si>
  <si>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</si>
  <si>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</si>
  <si>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</si>
  <si>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</si>
  <si>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</si>
  <si>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</si>
  <si>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</si>
  <si>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</si>
  <si>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</si>
  <si>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</si>
  <si>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</si>
  <si>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</si>
  <si>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</si>
  <si>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</si>
  <si>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</si>
  <si>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</si>
  <si>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</si>
  <si>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</si>
  <si>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</si>
  <si>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</si>
  <si>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</si>
  <si>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</si>
  <si>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</si>
  <si>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</si>
  <si>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</si>
  <si>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</si>
  <si>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</si>
  <si>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</si>
  <si>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</si>
  <si>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</si>
  <si>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</si>
  <si>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</si>
  <si>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</si>
  <si>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</si>
  <si>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</si>
  <si>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</si>
  <si>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</si>
  <si>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</si>
  <si>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</si>
  <si>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</si>
  <si>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</si>
  <si>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</si>
  <si>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</si>
  <si>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</si>
  <si>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</si>
  <si>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</si>
  <si>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</si>
  <si>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</si>
  <si>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</si>
  <si>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</si>
  <si>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</si>
  <si>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</si>
  <si>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</si>
  <si>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</si>
  <si>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</si>
  <si>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</si>
  <si>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</si>
  <si>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</si>
  <si>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</si>
  <si>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</si>
  <si>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</si>
  <si>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</si>
  <si>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</si>
  <si>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</si>
  <si>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</si>
  <si>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</si>
  <si>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</si>
  <si>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</si>
  <si>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</si>
  <si>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</si>
  <si>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</si>
  <si>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</si>
  <si>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</si>
  <si>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</si>
  <si>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</si>
  <si>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</si>
  <si>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</si>
  <si>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</si>
  <si>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</si>
  <si>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</si>
  <si>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</si>
  <si>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</si>
  <si>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</si>
  <si>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</si>
  <si>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</si>
  <si>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</si>
  <si>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</si>
  <si>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</si>
  <si>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</si>
  <si>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</si>
  <si>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</si>
  <si>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</si>
  <si>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</si>
  <si>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</si>
  <si>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</si>
  <si>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</si>
  <si>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</si>
  <si>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</si>
  <si>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</si>
  <si>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</si>
  <si>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</si>
  <si>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</si>
  <si>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</si>
  <si>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</si>
  <si>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</si>
  <si>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</si>
  <si>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</si>
  <si>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</si>
  <si>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</si>
  <si>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</si>
  <si>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</si>
  <si>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</si>
  <si>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</si>
  <si>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</si>
  <si>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</si>
  <si>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</si>
  <si>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</si>
  <si>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</si>
  <si>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</si>
  <si>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</si>
  <si>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</si>
  <si>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</si>
  <si>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</si>
  <si>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</si>
  <si>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</si>
  <si>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</si>
  <si>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</si>
  <si>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</si>
  <si>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</si>
  <si>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</si>
  <si>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</si>
  <si>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</si>
  <si>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</si>
  <si>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</si>
  <si>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</si>
  <si>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</si>
  <si>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</si>
  <si>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</si>
  <si>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</si>
  <si>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</si>
  <si>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</si>
  <si>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</si>
  <si>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</si>
  <si>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</si>
  <si>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</si>
  <si>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</si>
  <si>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</si>
  <si>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</si>
  <si>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</si>
  <si>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</si>
  <si>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</si>
  <si>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</si>
  <si>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</si>
  <si>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</si>
  <si>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</si>
  <si>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</si>
  <si>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</si>
  <si>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</si>
  <si>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</si>
  <si>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</si>
  <si>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</si>
  <si>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</si>
  <si>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</si>
  <si>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</si>
  <si>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</si>
  <si>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</si>
  <si>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</si>
  <si>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</si>
  <si>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</si>
  <si>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</si>
  <si>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</si>
  <si>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</si>
  <si>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</si>
  <si>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</si>
  <si>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</si>
  <si>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</si>
  <si>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</si>
  <si>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</si>
  <si>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</si>
  <si>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</si>
  <si>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</si>
  <si>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</si>
  <si>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</si>
  <si>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</si>
  <si>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</si>
  <si>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</si>
  <si>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</si>
  <si>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</si>
  <si>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</si>
  <si>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</si>
  <si>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</si>
  <si>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</si>
  <si>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</si>
  <si>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</si>
  <si>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</si>
  <si>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</si>
  <si>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</si>
  <si>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</si>
  <si>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</si>
  <si>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</si>
  <si>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</si>
  <si>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</si>
  <si>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</si>
  <si>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</si>
  <si>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</si>
  <si>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</si>
  <si>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</si>
  <si>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</si>
  <si>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</si>
  <si>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</si>
  <si>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</si>
  <si>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</si>
  <si>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</si>
  <si>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</si>
  <si>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</si>
  <si>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</si>
  <si>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</si>
  <si>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</si>
  <si>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</si>
  <si>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</si>
  <si>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</si>
  <si>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</si>
  <si>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</si>
  <si>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</si>
  <si>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</si>
  <si>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</si>
  <si>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</si>
  <si>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</si>
  <si>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</si>
  <si>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</si>
  <si>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</si>
  <si>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</si>
  <si>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</si>
  <si>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</si>
  <si>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</si>
  <si>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</si>
  <si>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</si>
  <si>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</si>
  <si>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</si>
  <si>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</si>
  <si>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</si>
  <si>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</si>
  <si>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</si>
  <si>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</si>
  <si>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</si>
  <si>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</si>
  <si>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</si>
  <si>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</si>
  <si>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</si>
  <si>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</si>
  <si>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</si>
  <si>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</si>
  <si>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</si>
  <si>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</si>
  <si>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</si>
  <si>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</si>
  <si>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</si>
  <si>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</si>
  <si>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</si>
  <si>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</si>
  <si>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</si>
  <si>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</si>
  <si>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</si>
  <si>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</si>
  <si>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</si>
  <si>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</si>
  <si>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</si>
  <si>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</si>
  <si>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</si>
  <si>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</si>
  <si>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</si>
  <si>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</si>
  <si>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</si>
  <si>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</si>
  <si>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</si>
  <si>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</si>
  <si>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</si>
  <si>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</si>
  <si>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</si>
  <si>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</si>
  <si>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</si>
  <si>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</si>
  <si>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</si>
  <si>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</si>
  <si>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</si>
  <si>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</si>
  <si>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</si>
  <si>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</si>
  <si>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</si>
  <si>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</si>
  <si>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</si>
  <si>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</si>
  <si>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</si>
  <si>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</si>
  <si>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</si>
  <si>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</si>
  <si>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</si>
  <si>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</si>
  <si>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</si>
  <si>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</si>
  <si>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</si>
  <si>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</si>
  <si>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</si>
  <si>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</si>
  <si>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</si>
  <si>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</si>
  <si>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</si>
  <si>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</si>
  <si>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</si>
  <si>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</si>
  <si>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</si>
  <si>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</si>
  <si>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</si>
  <si>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</si>
  <si>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</si>
  <si>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</si>
  <si>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</si>
  <si>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</si>
  <si>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</si>
  <si>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</si>
  <si>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</si>
  <si>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</si>
  <si>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</si>
  <si>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</si>
  <si>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</si>
  <si>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</si>
  <si>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</si>
  <si>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</si>
  <si>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</si>
  <si>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</si>
  <si>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</si>
  <si>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</si>
  <si>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</si>
  <si>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</si>
  <si>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</si>
  <si>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</si>
  <si>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</si>
  <si>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</si>
  <si>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</si>
  <si>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</si>
  <si>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</si>
  <si>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</si>
  <si>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</si>
  <si>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</si>
  <si>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</si>
  <si>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</si>
  <si>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</si>
  <si>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</si>
  <si>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</si>
  <si>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</si>
  <si>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</si>
  <si>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</si>
  <si>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</si>
  <si>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</si>
  <si>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</si>
  <si>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</si>
  <si>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</si>
  <si>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</si>
  <si>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</si>
  <si>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</si>
  <si>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</si>
  <si>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</si>
  <si>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</si>
  <si>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</si>
  <si>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</si>
  <si>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</si>
  <si>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</si>
  <si>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</si>
  <si>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</si>
  <si>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</si>
  <si>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</si>
  <si>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</si>
  <si>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</si>
  <si>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</si>
  <si>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</si>
  <si>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</si>
  <si>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</si>
  <si>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</si>
  <si>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</si>
  <si>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</si>
  <si>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</si>
  <si>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</si>
  <si>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</si>
  <si>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</si>
  <si>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</si>
  <si>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</si>
  <si>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</si>
  <si>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</si>
  <si>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</si>
  <si>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</si>
  <si>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</si>
  <si>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</si>
  <si>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</si>
  <si>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</si>
  <si>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</si>
  <si>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</si>
  <si>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</si>
  <si>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</si>
  <si>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</si>
  <si>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</si>
  <si>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</si>
  <si>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</si>
  <si>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</si>
  <si>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</si>
  <si>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</si>
  <si>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</si>
  <si>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</si>
  <si>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</si>
  <si>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</si>
  <si>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</si>
  <si>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</si>
  <si>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</si>
  <si>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</si>
  <si>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</si>
  <si>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</si>
  <si>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</si>
  <si>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</si>
  <si>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</si>
  <si>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</si>
  <si>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</si>
  <si>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</si>
  <si>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</si>
  <si>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</si>
  <si>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</si>
  <si>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</si>
  <si>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</si>
  <si>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</si>
  <si>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</si>
  <si>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</si>
  <si>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</si>
  <si>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</si>
  <si>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</si>
  <si>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</si>
  <si>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</si>
  <si>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</si>
  <si>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</si>
  <si>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</si>
  <si>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</si>
  <si>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</si>
  <si>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</si>
  <si>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</si>
  <si>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</si>
  <si>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</si>
  <si>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</si>
  <si>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</si>
  <si>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</si>
  <si>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</si>
  <si>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</si>
  <si>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</si>
  <si>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</si>
  <si>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</si>
  <si>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</si>
  <si>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</si>
  <si>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</si>
  <si>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</si>
  <si>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</si>
  <si>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</si>
  <si>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</si>
  <si>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</si>
  <si>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</si>
  <si>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</si>
  <si>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</si>
  <si>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</si>
  <si>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</si>
  <si>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</si>
  <si>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</si>
  <si>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</si>
  <si>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</si>
  <si>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</si>
  <si>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</si>
  <si>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</si>
  <si>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</si>
  <si>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</si>
  <si>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</si>
  <si>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</si>
  <si>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</si>
  <si>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</si>
  <si>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</si>
  <si>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</si>
  <si>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</si>
  <si>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</si>
  <si>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</si>
  <si>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</si>
  <si>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</si>
  <si>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</si>
  <si>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</si>
  <si>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</si>
  <si>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</si>
  <si>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</si>
  <si>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</si>
  <si>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</si>
  <si>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</si>
  <si>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</si>
  <si>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</si>
  <si>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</si>
  <si>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</si>
  <si>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</si>
  <si>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</si>
  <si>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</si>
  <si>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</si>
  <si>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</si>
  <si>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</si>
  <si>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</si>
  <si>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</si>
  <si>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</si>
  <si>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</si>
  <si>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</si>
  <si>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</si>
  <si>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</si>
  <si>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</si>
  <si>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</si>
  <si>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</si>
  <si>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</si>
  <si>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</si>
  <si>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</si>
  <si>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</si>
  <si>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</si>
  <si>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</si>
  <si>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</si>
  <si>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</si>
  <si>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</si>
  <si>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</si>
  <si>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</si>
  <si>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</si>
  <si>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</si>
  <si>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</si>
  <si>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</si>
  <si>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</si>
  <si>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</si>
  <si>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</si>
  <si>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</si>
  <si>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</si>
  <si>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</si>
  <si>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</si>
  <si>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</si>
  <si>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</si>
  <si>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</si>
  <si>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</si>
  <si>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</si>
  <si>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</si>
  <si>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</si>
  <si>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</si>
  <si>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</si>
  <si>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</si>
  <si>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</si>
  <si>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</si>
  <si>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</si>
  <si>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</si>
  <si>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</si>
  <si>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</si>
  <si>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</si>
  <si>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</si>
  <si>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</si>
  <si>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</si>
  <si>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</si>
  <si>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</si>
  <si>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</si>
  <si>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</si>
  <si>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</si>
  <si>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</si>
  <si>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</si>
  <si>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</si>
  <si>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</si>
  <si>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</si>
  <si>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</si>
  <si>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</si>
  <si>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</si>
  <si>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</si>
  <si>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</si>
  <si>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</si>
  <si>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</si>
  <si>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</si>
  <si>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</si>
  <si>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</si>
  <si>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</si>
  <si>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</si>
  <si>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</si>
  <si>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</si>
  <si>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</si>
  <si>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</si>
  <si>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</si>
  <si>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</si>
  <si>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</si>
  <si>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</si>
  <si>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</si>
  <si>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</si>
  <si>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</si>
  <si>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</si>
  <si>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</si>
  <si>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</si>
  <si>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</si>
  <si>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</si>
  <si>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</si>
  <si>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</si>
  <si>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</si>
  <si>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</si>
  <si>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</si>
  <si>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</si>
  <si>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</si>
  <si>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</si>
  <si>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</si>
  <si>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</si>
  <si>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</si>
  <si>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</si>
  <si>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</si>
  <si>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</si>
  <si>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</si>
  <si>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</si>
  <si>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</si>
  <si>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</si>
  <si>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</si>
  <si>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</si>
  <si>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</si>
  <si>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</si>
  <si>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</si>
  <si>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</si>
  <si>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</si>
  <si>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</si>
  <si>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</si>
  <si>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</si>
  <si>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</si>
  <si>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</si>
  <si>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</si>
  <si>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</si>
  <si>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</si>
  <si>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</si>
  <si>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</si>
  <si>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</si>
  <si>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</si>
  <si>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</si>
  <si>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</si>
  <si>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</si>
  <si>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</si>
  <si>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</si>
  <si>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</si>
  <si>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</si>
  <si>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</si>
  <si>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</si>
  <si>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</si>
  <si>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</si>
  <si>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</si>
  <si>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</si>
  <si>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</si>
  <si>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</si>
  <si>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</si>
  <si>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</si>
  <si>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</si>
  <si>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</si>
  <si>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</si>
  <si>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</si>
  <si>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</si>
  <si>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</si>
  <si>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</si>
  <si>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</si>
  <si>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</si>
  <si>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</si>
  <si>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</si>
  <si>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</si>
  <si>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</si>
  <si>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</si>
  <si>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</si>
  <si>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</si>
  <si>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</si>
  <si>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</si>
  <si>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</si>
  <si>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</si>
  <si>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</si>
  <si>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</si>
  <si>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</si>
  <si>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</si>
  <si>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</si>
  <si>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</si>
  <si>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</si>
  <si>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</si>
  <si>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</si>
  <si>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</si>
  <si>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</si>
  <si>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</si>
  <si>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</si>
  <si>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</si>
  <si>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</si>
  <si>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</si>
  <si>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</si>
  <si>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</si>
  <si>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</si>
  <si>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</si>
  <si>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</si>
  <si>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</si>
  <si>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</si>
  <si>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</si>
  <si>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</si>
  <si>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</si>
  <si>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</si>
  <si>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</si>
  <si>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</si>
  <si>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</si>
  <si>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</si>
  <si>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</si>
  <si>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</si>
  <si>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</si>
  <si>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</si>
  <si>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</si>
  <si>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</si>
  <si>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</si>
  <si>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</si>
  <si>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</si>
  <si>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</si>
  <si>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</si>
  <si>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</si>
  <si>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</si>
  <si>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</si>
  <si>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</si>
  <si>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</si>
  <si>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</si>
  <si>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</si>
  <si>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</si>
  <si>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</si>
  <si>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</si>
  <si>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</si>
  <si>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</si>
  <si>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</si>
  <si>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</si>
  <si>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</si>
  <si>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</si>
  <si>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</si>
  <si>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</si>
  <si>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</si>
  <si>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</si>
  <si>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</si>
  <si>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</si>
  <si>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</si>
  <si>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</si>
  <si>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</si>
  <si>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</si>
  <si>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</si>
  <si>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</si>
  <si>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</si>
  <si>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</si>
  <si>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</si>
  <si>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</si>
  <si>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</si>
  <si>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</si>
  <si>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</si>
  <si>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</si>
  <si>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</si>
  <si>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</si>
  <si>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</si>
  <si>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</si>
  <si>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</si>
  <si>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</si>
  <si>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</si>
  <si>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</si>
  <si>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</si>
  <si>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</si>
  <si>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</si>
  <si>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</si>
  <si>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</si>
  <si>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</si>
  <si>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</si>
  <si>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</si>
  <si>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</si>
  <si>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</si>
  <si>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</si>
  <si>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</si>
  <si>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</si>
  <si>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</si>
  <si>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</si>
  <si>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</si>
  <si>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</si>
  <si>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</si>
  <si>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</si>
  <si>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</si>
  <si>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</si>
  <si>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</si>
  <si>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</si>
  <si>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</si>
  <si>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</si>
  <si>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</si>
  <si>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</si>
  <si>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</si>
  <si>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</si>
  <si>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</si>
  <si>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</si>
  <si>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</si>
  <si>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</si>
  <si>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</si>
  <si>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</si>
  <si>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</si>
  <si>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</si>
  <si>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</si>
  <si>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</si>
  <si>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</si>
  <si>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</si>
  <si>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</si>
  <si>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</si>
  <si>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</si>
  <si>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</si>
  <si>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</si>
  <si>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</si>
  <si>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</si>
  <si>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</si>
  <si>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</si>
  <si>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</si>
  <si>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</si>
  <si>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</si>
  <si>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</si>
  <si>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</si>
  <si>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</si>
  <si>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</si>
  <si>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</si>
  <si>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</si>
  <si>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</si>
  <si>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</si>
  <si>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</si>
  <si>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</si>
  <si>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</si>
  <si>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</si>
  <si>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</si>
  <si>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</si>
  <si>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</si>
  <si>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</si>
  <si>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</si>
  <si>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</si>
  <si>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</si>
  <si>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</si>
  <si>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</si>
  <si>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</si>
  <si>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</si>
  <si>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</si>
  <si>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</si>
  <si>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</si>
  <si>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</si>
  <si>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</si>
  <si>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</si>
  <si>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</si>
  <si>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</si>
  <si>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</si>
  <si>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</si>
  <si>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</si>
  <si>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</si>
  <si>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</si>
  <si>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</si>
  <si>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</si>
  <si>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</si>
  <si>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</si>
  <si>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</si>
  <si>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</si>
  <si>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</si>
  <si>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</si>
  <si>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</si>
  <si>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</si>
  <si>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</si>
  <si>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</si>
  <si>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</si>
  <si>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</si>
  <si>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</si>
  <si>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</si>
  <si>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</si>
  <si>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</si>
  <si>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</si>
  <si>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</si>
  <si>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</si>
  <si>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</si>
  <si>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</si>
  <si>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</si>
  <si>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</si>
  <si>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</si>
  <si>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</si>
  <si>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</si>
  <si>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</si>
  <si>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</si>
  <si>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</si>
  <si>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</si>
  <si>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</si>
  <si>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</si>
  <si>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</si>
  <si>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</si>
  <si>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</si>
  <si>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</si>
  <si>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</si>
  <si>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</si>
  <si>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</si>
  <si>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</si>
  <si>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</si>
  <si>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</si>
  <si>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</si>
  <si>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</si>
  <si>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</si>
  <si>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</si>
  <si>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</si>
  <si>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</si>
  <si>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</si>
  <si>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</si>
  <si>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</si>
  <si>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</si>
  <si>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</si>
  <si>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</si>
  <si>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</si>
  <si>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</si>
  <si>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</si>
  <si>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</si>
  <si>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</si>
  <si>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</si>
  <si>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</si>
  <si>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</si>
  <si>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</si>
  <si>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</si>
  <si>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</si>
  <si>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</si>
  <si>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</si>
  <si>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</si>
  <si>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</si>
  <si>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</si>
  <si>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</si>
  <si>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</si>
  <si>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</si>
  <si>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</si>
  <si>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</si>
  <si>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</si>
  <si>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</si>
  <si>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</si>
  <si>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</si>
  <si>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</si>
  <si>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</si>
  <si>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</si>
  <si>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</si>
  <si>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</si>
  <si>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</si>
  <si>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</si>
  <si>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</si>
  <si>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</si>
  <si>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</si>
  <si>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</si>
  <si>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</si>
  <si>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</si>
  <si>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</si>
  <si>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</si>
  <si>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</si>
  <si>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</si>
  <si>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</si>
  <si>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</si>
  <si>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</si>
  <si>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</si>
  <si>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</si>
  <si>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</si>
  <si>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</si>
  <si>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</si>
  <si>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</si>
  <si>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</si>
  <si>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</si>
  <si>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</si>
  <si>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</si>
  <si>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</si>
  <si>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</si>
  <si>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</si>
  <si>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</si>
  <si>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</si>
  <si>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</si>
  <si>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</si>
  <si>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</si>
  <si>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</si>
  <si>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</si>
  <si>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</si>
  <si>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</si>
  <si>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</si>
  <si>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</si>
  <si>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</si>
  <si>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</si>
  <si>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</si>
  <si>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</si>
  <si>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</si>
  <si>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</si>
  <si>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</si>
  <si>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</si>
  <si>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</si>
  <si>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</si>
  <si>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</si>
  <si>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</si>
  <si>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</si>
  <si>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</si>
  <si>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</si>
  <si>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</si>
  <si>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</si>
  <si>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</si>
  <si>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</si>
  <si>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</si>
  <si>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</si>
  <si>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</si>
  <si>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</si>
  <si>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</si>
  <si>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</si>
  <si>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</si>
  <si>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</si>
  <si>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</si>
  <si>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</si>
  <si>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</si>
  <si>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</si>
  <si>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</si>
  <si>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</si>
  <si>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</si>
  <si>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</si>
  <si>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</si>
  <si>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</si>
  <si>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</si>
  <si>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</si>
  <si>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</si>
  <si>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</si>
  <si>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</si>
  <si>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</si>
  <si>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</si>
  <si>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</si>
  <si>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</si>
  <si>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</si>
  <si>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</si>
  <si>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</si>
  <si>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</si>
  <si>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</si>
  <si>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</si>
  <si>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</si>
  <si>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</si>
  <si>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</si>
  <si>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</si>
  <si>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</si>
  <si>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</si>
  <si>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</si>
  <si>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</si>
  <si>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</si>
  <si>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</si>
  <si>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</si>
  <si>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</si>
  <si>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</si>
  <si>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</si>
  <si>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</si>
  <si>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</si>
  <si>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</si>
  <si>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</si>
  <si>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</si>
  <si>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</si>
  <si>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</si>
  <si>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</si>
  <si>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</si>
  <si>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</si>
  <si>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</si>
  <si>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</si>
  <si>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</si>
  <si>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</si>
  <si>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</si>
  <si>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</si>
  <si>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</si>
  <si>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</si>
  <si>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</si>
  <si>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</si>
  <si>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</si>
  <si>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</si>
  <si>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</si>
  <si>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</si>
  <si>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</si>
  <si>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</si>
  <si>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</si>
  <si>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</si>
  <si>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</si>
  <si>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</si>
  <si>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</si>
  <si>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</si>
  <si>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</si>
  <si>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</si>
  <si>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</si>
  <si>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</si>
  <si>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</si>
  <si>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</si>
  <si>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</si>
  <si>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</si>
  <si>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</si>
  <si>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</si>
  <si>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</si>
  <si>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</si>
  <si>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</si>
  <si>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</si>
  <si>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</si>
  <si>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</si>
  <si>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</si>
  <si>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</si>
  <si>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</si>
  <si>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</si>
  <si>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</si>
  <si>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</si>
  <si>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</si>
  <si>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</si>
  <si>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</si>
  <si>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</si>
  <si>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</si>
  <si>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</si>
  <si>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</si>
  <si>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</si>
  <si>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</si>
  <si>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</si>
  <si>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</si>
  <si>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</si>
  <si>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</si>
  <si>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</si>
  <si>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</si>
  <si>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</si>
  <si>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</si>
  <si>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</si>
  <si>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</si>
  <si>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</si>
  <si>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</si>
  <si>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</si>
  <si>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</si>
  <si>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</si>
  <si>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</si>
  <si>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</si>
  <si>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</si>
  <si>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</si>
  <si>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</si>
  <si>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</si>
  <si>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</si>
  <si>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</si>
  <si>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</si>
  <si>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</si>
  <si>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</si>
  <si>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</si>
  <si>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</si>
  <si>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</si>
  <si>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</si>
  <si>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</si>
  <si>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</si>
  <si>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</si>
  <si>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</si>
  <si>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</si>
  <si>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</si>
  <si>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</si>
  <si>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</si>
  <si>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</si>
  <si>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</si>
  <si>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</si>
  <si>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</si>
  <si>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</si>
  <si>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</si>
  <si>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</si>
  <si>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</si>
  <si>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</si>
  <si>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</si>
  <si>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</si>
  <si>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</si>
  <si>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</si>
  <si>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</si>
  <si>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</si>
  <si>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</si>
  <si>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</si>
  <si>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</si>
  <si>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</si>
  <si>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</si>
  <si>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</si>
  <si>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</si>
  <si>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</si>
  <si>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</si>
  <si>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</si>
  <si>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</si>
  <si>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</si>
  <si>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</si>
  <si>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</si>
  <si>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</si>
  <si>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</si>
  <si>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</si>
  <si>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</si>
  <si>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</si>
  <si>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</si>
  <si>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</si>
  <si>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</si>
  <si>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</si>
  <si>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</si>
  <si>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</si>
  <si>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</si>
  <si>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</si>
  <si>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</si>
  <si>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</si>
  <si>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</si>
  <si>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</si>
  <si>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</si>
  <si>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</si>
  <si>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</si>
  <si>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</si>
  <si>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</si>
  <si>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</si>
  <si>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</si>
  <si>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</si>
  <si>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</si>
  <si>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</si>
  <si>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</si>
  <si>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</si>
  <si>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</si>
  <si>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</si>
  <si>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</si>
  <si>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</si>
  <si>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</si>
  <si>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</si>
  <si>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</si>
  <si>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</si>
  <si>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</si>
  <si>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</si>
  <si>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</si>
  <si>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</si>
  <si>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</si>
  <si>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</si>
  <si>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</si>
  <si>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</si>
  <si>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</si>
  <si>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</si>
  <si>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</si>
  <si>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</si>
  <si>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</si>
  <si>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</si>
  <si>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</si>
  <si>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</si>
  <si>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</si>
  <si>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</si>
  <si>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</si>
  <si>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</si>
  <si>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</si>
  <si>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</si>
  <si>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</si>
  <si>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</si>
  <si>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</si>
  <si>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</si>
  <si>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</si>
  <si>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</si>
  <si>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</si>
  <si>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</si>
  <si>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</si>
  <si>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</si>
  <si>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</si>
  <si>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</si>
  <si>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</si>
  <si>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</si>
  <si>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</si>
  <si>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</si>
  <si>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</si>
  <si>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</si>
  <si>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</si>
  <si>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</si>
  <si>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</si>
  <si>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</si>
  <si>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</si>
  <si>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</si>
  <si>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</si>
  <si>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</si>
  <si>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</si>
  <si>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</si>
  <si>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</si>
  <si>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</si>
  <si>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</si>
  <si>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</si>
  <si>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</si>
  <si>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</si>
  <si>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</si>
  <si>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</si>
  <si>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</si>
  <si>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</si>
  <si>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</si>
  <si>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</si>
  <si>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</si>
  <si>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</si>
  <si>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</si>
  <si>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</si>
  <si>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</si>
  <si>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</si>
  <si>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</si>
  <si>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</si>
  <si>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</si>
  <si>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</si>
  <si>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</si>
  <si>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</si>
  <si>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</si>
  <si>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</si>
  <si>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</si>
  <si>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</si>
  <si>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</si>
  <si>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</si>
  <si>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</si>
  <si>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</si>
  <si>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</si>
  <si>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</si>
  <si>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</si>
  <si>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</si>
  <si>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</si>
  <si>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</si>
  <si>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</si>
  <si>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</si>
  <si>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</si>
  <si>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</si>
  <si>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</si>
  <si>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</si>
  <si>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</si>
  <si>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</si>
  <si>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</si>
  <si>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</si>
  <si>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</si>
  <si>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</si>
  <si>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</si>
  <si>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</si>
  <si>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</si>
  <si>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</si>
  <si>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</si>
  <si>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</si>
  <si>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</si>
  <si>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</si>
  <si>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</si>
  <si>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</si>
  <si>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</si>
  <si>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</si>
  <si>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</si>
  <si>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</si>
  <si>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</si>
  <si>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</si>
  <si>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</si>
  <si>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</si>
  <si>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</si>
  <si>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</si>
  <si>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</si>
  <si>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</si>
  <si>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</si>
  <si>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</si>
  <si>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</si>
  <si>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</si>
  <si>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</si>
  <si>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</si>
  <si>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</si>
  <si>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</si>
  <si>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</si>
  <si>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</si>
  <si>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</si>
  <si>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</si>
  <si>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</si>
  <si>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</si>
  <si>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</si>
  <si>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</si>
  <si>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</si>
  <si>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</si>
  <si>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</si>
  <si>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</si>
  <si>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</si>
  <si>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</si>
  <si>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</si>
  <si>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</si>
  <si>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</si>
  <si>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</si>
  <si>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</si>
  <si>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</si>
  <si>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</si>
  <si>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</si>
  <si>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</si>
  <si>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</si>
  <si>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</si>
  <si>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</si>
  <si>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</si>
  <si>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</si>
  <si>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</si>
  <si>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</si>
  <si>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</si>
  <si>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</si>
  <si>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</si>
  <si>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</si>
  <si>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</si>
  <si>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</si>
  <si>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</si>
  <si>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</si>
  <si>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</si>
  <si>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</si>
  <si>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</si>
  <si>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</si>
  <si>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</si>
  <si>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</si>
  <si>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</si>
  <si>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</si>
  <si>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</si>
  <si>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</si>
  <si>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</si>
  <si>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</si>
  <si>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</si>
  <si>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</si>
  <si>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</si>
  <si>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</si>
  <si>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</si>
  <si>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</si>
  <si>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</si>
  <si>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</si>
  <si>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</si>
  <si>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</si>
  <si>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</si>
  <si>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</si>
  <si>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</si>
  <si>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</si>
  <si>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</si>
  <si>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</si>
  <si>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</si>
  <si>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</si>
  <si>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</si>
  <si>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</si>
  <si>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</si>
  <si>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</si>
  <si>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</si>
  <si>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</si>
  <si>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</si>
  <si>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</si>
  <si>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</si>
  <si>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</si>
  <si>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</si>
  <si>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</si>
  <si>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</si>
  <si>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</si>
  <si>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</si>
  <si>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</si>
  <si>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</si>
  <si>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</si>
  <si>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</si>
  <si>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</si>
  <si>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</si>
  <si>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</si>
  <si>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</si>
  <si>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</si>
  <si>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</si>
  <si>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</si>
  <si>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</si>
  <si>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</si>
  <si>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</si>
  <si>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</si>
  <si>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</si>
  <si>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</si>
  <si>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</si>
  <si>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</si>
  <si>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</si>
  <si>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</si>
  <si>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</si>
  <si>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</si>
  <si>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</si>
  <si>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</si>
  <si>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</si>
  <si>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</si>
  <si>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</si>
  <si>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</si>
  <si>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</si>
  <si>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</si>
  <si>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</si>
  <si>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</si>
  <si>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</si>
  <si>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</si>
  <si>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</si>
  <si>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</si>
  <si>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</si>
  <si>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</si>
  <si>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</si>
  <si>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</si>
  <si>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</si>
  <si>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</si>
  <si>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</si>
  <si>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</si>
  <si>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</si>
  <si>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</si>
  <si>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</si>
  <si>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</si>
  <si>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</si>
  <si>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</si>
  <si>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</si>
  <si>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</si>
  <si>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</si>
  <si>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</si>
  <si>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</si>
  <si>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</si>
  <si>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</si>
  <si>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</si>
  <si>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</si>
  <si>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</si>
  <si>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</si>
  <si>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</si>
  <si>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</si>
  <si>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</si>
  <si>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</si>
  <si>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</si>
  <si>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</si>
  <si>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</si>
  <si>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</si>
  <si>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</si>
  <si>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</si>
  <si>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</si>
  <si>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</si>
  <si>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</si>
  <si>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</si>
  <si>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</si>
  <si>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</si>
  <si>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</si>
  <si>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</si>
  <si>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</si>
  <si>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</si>
  <si>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</si>
  <si>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</si>
  <si>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</si>
  <si>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</si>
  <si>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</si>
  <si>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</si>
  <si>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</si>
  <si>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</si>
  <si>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</si>
  <si>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</si>
  <si>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</si>
  <si>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</si>
  <si>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</si>
  <si>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</si>
  <si>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</si>
  <si>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</si>
  <si>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</si>
  <si>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</si>
  <si>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</si>
  <si>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</si>
  <si>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</si>
  <si>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</si>
  <si>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</si>
  <si>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</si>
  <si>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</si>
  <si>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</si>
  <si>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</si>
  <si>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</si>
  <si>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</si>
  <si>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</si>
  <si>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</si>
  <si>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</si>
  <si>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</si>
  <si>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</si>
  <si>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</si>
  <si>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</si>
  <si>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</si>
  <si>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</si>
  <si>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</si>
  <si>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</si>
  <si>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</si>
  <si>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</si>
  <si>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</si>
  <si>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</si>
  <si>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</si>
  <si>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</si>
  <si>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</si>
  <si>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</si>
  <si>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</si>
  <si>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</si>
  <si>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</si>
  <si>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</si>
  <si>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</si>
  <si>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</si>
  <si>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</si>
  <si>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</si>
  <si>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</si>
  <si>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</si>
  <si>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</si>
  <si>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</si>
  <si>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</si>
  <si>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</si>
  <si>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</si>
  <si>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</si>
  <si>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</si>
  <si>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</si>
  <si>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</si>
  <si>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</si>
  <si>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</si>
  <si>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</si>
  <si>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</si>
  <si>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</si>
  <si>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</si>
  <si>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</si>
  <si>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</si>
  <si>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</si>
  <si>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</si>
  <si>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</si>
  <si>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</si>
  <si>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</si>
  <si>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</si>
  <si>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</si>
  <si>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</si>
  <si>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</si>
  <si>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</si>
  <si>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</si>
  <si>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</si>
  <si>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</si>
  <si>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</si>
  <si>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</si>
  <si>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</si>
  <si>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</si>
  <si>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</si>
  <si>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</si>
  <si>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</si>
  <si>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</si>
  <si>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</si>
  <si>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</si>
  <si>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</si>
  <si>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</si>
  <si>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</si>
  <si>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</si>
  <si>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</si>
  <si>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</si>
  <si>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</si>
  <si>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</si>
  <si>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</si>
  <si>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</si>
  <si>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</si>
  <si>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</si>
  <si>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</si>
  <si>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</si>
  <si>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</si>
  <si>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</si>
  <si>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</si>
  <si>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</si>
  <si>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</si>
  <si>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</si>
  <si>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</si>
  <si>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</si>
  <si>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</si>
  <si>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</si>
  <si>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</si>
  <si>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</si>
  <si>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</si>
  <si>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</si>
  <si>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</si>
  <si>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</si>
  <si>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</si>
  <si>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</si>
  <si>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</si>
  <si>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</si>
  <si>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</si>
  <si>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</si>
  <si>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</si>
  <si>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</si>
  <si>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</si>
  <si>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</si>
  <si>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</si>
  <si>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</si>
  <si>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</si>
  <si>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</si>
  <si>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</si>
  <si>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</si>
  <si>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</si>
  <si>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</si>
  <si>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</si>
  <si>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</si>
  <si>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</si>
  <si>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</si>
  <si>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</si>
  <si>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</si>
  <si>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</si>
  <si>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</si>
  <si>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</si>
  <si>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</si>
  <si>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</si>
  <si>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</si>
  <si>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</si>
  <si>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</si>
  <si>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</si>
  <si>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</si>
  <si>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</si>
  <si>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</si>
  <si>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</si>
  <si>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</si>
  <si>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</si>
  <si>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</si>
  <si>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</si>
  <si>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</si>
  <si>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</si>
  <si>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</si>
  <si>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</si>
  <si>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</si>
  <si>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</si>
  <si>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</si>
  <si>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</si>
  <si>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</si>
  <si>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</si>
  <si>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</si>
  <si>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</si>
  <si>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</si>
  <si>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</si>
  <si>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</si>
  <si>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</si>
  <si>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</si>
  <si>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</si>
  <si>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</si>
  <si>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</si>
  <si>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</si>
  <si>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</si>
  <si>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</si>
  <si>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</si>
  <si>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</si>
  <si>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</si>
  <si>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</si>
  <si>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</si>
  <si>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</si>
  <si>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</si>
  <si>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</si>
  <si>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</si>
  <si>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</si>
  <si>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</si>
  <si>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</si>
  <si>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</si>
  <si>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</si>
  <si>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</si>
  <si>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</si>
  <si>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</si>
  <si>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</si>
  <si>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</si>
  <si>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</si>
  <si>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</si>
  <si>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</si>
  <si>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</si>
  <si>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</si>
  <si>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</si>
  <si>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</si>
  <si>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</si>
  <si>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</si>
  <si>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</si>
  <si>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</si>
  <si>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</si>
  <si>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</si>
  <si>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</si>
  <si>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</si>
  <si>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</si>
  <si>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</si>
  <si>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</si>
  <si>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</si>
  <si>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</si>
  <si>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</si>
  <si>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</si>
  <si>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</si>
  <si>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</si>
  <si>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</si>
  <si>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</si>
  <si>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</si>
  <si>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</si>
  <si>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</si>
  <si>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</si>
  <si>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</si>
  <si>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</si>
  <si>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</si>
  <si>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</si>
  <si>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</si>
  <si>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</si>
  <si>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</si>
  <si>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</si>
  <si>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</si>
  <si>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</si>
  <si>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</si>
  <si>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</si>
  <si>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</si>
  <si>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</si>
  <si>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</si>
  <si>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</si>
  <si>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</si>
  <si>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</si>
  <si>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</si>
  <si>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</si>
  <si>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</si>
  <si>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</si>
  <si>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</si>
  <si>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</si>
  <si>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</si>
  <si>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</si>
  <si>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</si>
  <si>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</si>
  <si>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</si>
  <si>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</si>
  <si>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</si>
  <si>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</si>
  <si>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</si>
  <si>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</si>
  <si>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</si>
  <si>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</si>
  <si>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</si>
  <si>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</si>
  <si>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</si>
  <si>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</si>
  <si>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</si>
  <si>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</si>
  <si>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</si>
  <si>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</si>
  <si>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</si>
  <si>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</si>
  <si>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</si>
  <si>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</si>
  <si>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</si>
  <si>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</si>
  <si>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</si>
  <si>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</si>
  <si>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</si>
  <si>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</si>
  <si>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</si>
  <si>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</si>
  <si>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</si>
  <si>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</si>
  <si>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</si>
  <si>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</si>
  <si>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</si>
  <si>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</si>
  <si>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</si>
  <si>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</si>
  <si>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</si>
  <si>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</si>
  <si>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</si>
  <si>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</si>
  <si>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</si>
  <si>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</si>
  <si>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</si>
  <si>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</si>
  <si>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</si>
  <si>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</si>
  <si>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</si>
  <si>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</si>
  <si>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</si>
  <si>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</si>
  <si>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</si>
  <si>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</si>
  <si>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</si>
  <si>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</si>
  <si>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</si>
  <si>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</si>
  <si>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</si>
  <si>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</si>
  <si>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</si>
  <si>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</si>
  <si>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</si>
  <si>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</si>
  <si>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</si>
  <si>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</si>
  <si>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</si>
  <si>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</si>
  <si>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</si>
  <si>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</si>
  <si>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</si>
  <si>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</si>
  <si>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</si>
  <si>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</si>
  <si>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</si>
  <si>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</si>
  <si>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</si>
  <si>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</si>
  <si>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</si>
  <si>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</si>
  <si>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</si>
  <si>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</si>
  <si>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</si>
  <si>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</si>
  <si>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</si>
  <si>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</si>
  <si>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</si>
  <si>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</si>
  <si>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</si>
  <si>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</si>
  <si>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</si>
  <si>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</si>
  <si>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</si>
  <si>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</si>
  <si>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</si>
  <si>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</si>
  <si>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</si>
  <si>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</si>
  <si>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</si>
  <si>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</si>
  <si>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</si>
  <si>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</si>
  <si>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</si>
  <si>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</si>
  <si>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</si>
  <si>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</si>
  <si>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</si>
  <si>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</si>
  <si>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</si>
  <si>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</si>
  <si>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</si>
  <si>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</si>
  <si>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</si>
  <si>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</si>
  <si>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</si>
  <si>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</si>
  <si>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</si>
  <si>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</si>
  <si>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</si>
  <si>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</si>
  <si>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</si>
  <si>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</si>
  <si>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</si>
  <si>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</si>
  <si>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</si>
  <si>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</si>
  <si>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</si>
  <si>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</si>
  <si>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</si>
  <si>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</si>
  <si>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</si>
  <si>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</si>
  <si>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</si>
  <si>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</si>
  <si>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</si>
  <si>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</si>
  <si>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</si>
  <si>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</si>
  <si>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</si>
  <si>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</si>
  <si>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</si>
  <si>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</si>
  <si>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</si>
  <si>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</si>
  <si>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</si>
  <si>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</si>
  <si>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</si>
  <si>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</si>
  <si>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</si>
  <si>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</si>
  <si>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</si>
  <si>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</si>
  <si>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</si>
  <si>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</si>
  <si>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</si>
  <si>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</si>
  <si>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</si>
  <si>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</si>
  <si>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</si>
  <si>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</si>
  <si>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</si>
  <si>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</si>
  <si>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</si>
  <si>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</si>
  <si>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</si>
  <si>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</si>
  <si>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</si>
  <si>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</si>
  <si>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</si>
  <si>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</si>
  <si>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</si>
  <si>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</si>
  <si>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</si>
  <si>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</si>
  <si>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</si>
  <si>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</si>
  <si>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</si>
  <si>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</si>
  <si>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</si>
  <si>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</si>
  <si>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</si>
  <si>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</si>
  <si>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</si>
  <si>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</si>
  <si>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</si>
  <si>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</si>
  <si>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</si>
  <si>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</si>
  <si>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</si>
  <si>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</si>
  <si>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</si>
  <si>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</si>
  <si>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</si>
  <si>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</si>
  <si>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</si>
  <si>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</si>
  <si>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</si>
  <si>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</si>
  <si>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</si>
  <si>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</si>
  <si>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</si>
  <si>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</si>
  <si>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</si>
  <si>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</si>
  <si>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</si>
  <si>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</si>
  <si>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</si>
  <si>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</si>
  <si>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</si>
  <si>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</si>
  <si>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</si>
  <si>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</si>
  <si>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</si>
  <si>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</si>
  <si>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</si>
  <si>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</si>
  <si>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</si>
  <si>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</si>
  <si>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</si>
  <si>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</si>
  <si>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</si>
  <si>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</si>
  <si>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</si>
  <si>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</si>
  <si>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</si>
  <si>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</si>
  <si>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</si>
  <si>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</si>
  <si>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</si>
  <si>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</si>
  <si>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</si>
  <si>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</si>
  <si>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</si>
  <si>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</si>
  <si>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</si>
  <si>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</si>
  <si>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</si>
  <si>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</si>
  <si>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</si>
  <si>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</si>
  <si>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</si>
  <si>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</si>
  <si>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</si>
  <si>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</si>
  <si>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</si>
  <si>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</si>
  <si>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</si>
  <si>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</si>
  <si>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</si>
  <si>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</si>
  <si>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</si>
  <si>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</si>
  <si>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</si>
  <si>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</si>
  <si>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</si>
  <si>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</si>
  <si>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</si>
  <si>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</si>
  <si>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</si>
  <si>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</si>
  <si>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</si>
  <si>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</si>
  <si>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</si>
  <si>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</si>
  <si>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</si>
  <si>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</si>
  <si>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</si>
  <si>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</si>
  <si>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</si>
  <si>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</si>
  <si>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</si>
  <si>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</si>
  <si>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</si>
  <si>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</si>
  <si>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</si>
  <si>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</si>
  <si>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</si>
  <si>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</si>
  <si>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</si>
  <si>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</si>
  <si>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</si>
  <si>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</si>
  <si>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</si>
  <si>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</si>
  <si>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</si>
  <si>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</si>
  <si>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</si>
  <si>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</si>
  <si>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</si>
  <si>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</si>
  <si>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</si>
  <si>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</si>
  <si>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</si>
  <si>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</si>
  <si>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</si>
  <si>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</si>
  <si>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</si>
  <si>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</si>
  <si>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</si>
  <si>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</si>
  <si>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</si>
  <si>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</si>
  <si>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</si>
  <si>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</si>
  <si>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</si>
  <si>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</si>
  <si>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</si>
  <si>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</si>
  <si>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</si>
  <si>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</si>
  <si>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</si>
  <si>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</si>
  <si>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</si>
  <si>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</si>
  <si>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</si>
  <si>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</si>
  <si>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</si>
  <si>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</si>
  <si>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</si>
  <si>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</si>
  <si>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</si>
  <si>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</si>
  <si>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</si>
  <si>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</si>
  <si>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</si>
  <si>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</si>
  <si>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</si>
  <si>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</si>
  <si>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</si>
  <si>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</si>
  <si>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</si>
  <si>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</si>
  <si>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</si>
  <si>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</si>
  <si>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</si>
  <si>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</si>
  <si>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</si>
  <si>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</si>
  <si>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</si>
  <si>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</si>
  <si>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</si>
  <si>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</si>
  <si>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</si>
  <si>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</si>
  <si>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</si>
  <si>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</si>
  <si>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</si>
  <si>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</si>
  <si>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</si>
  <si>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</si>
  <si>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</si>
  <si>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</si>
  <si>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</si>
  <si>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</si>
  <si>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</si>
  <si>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</si>
  <si>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</si>
  <si>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</si>
  <si>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</si>
  <si>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</si>
  <si>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</si>
  <si>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</si>
  <si>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</si>
  <si>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</si>
  <si>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</si>
  <si>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</si>
  <si>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</si>
  <si>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</si>
  <si>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</si>
  <si>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</si>
  <si>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</si>
  <si>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</si>
  <si>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</si>
  <si>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</si>
  <si>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</si>
  <si>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</si>
  <si>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</si>
  <si>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</si>
  <si>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</si>
  <si>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</si>
  <si>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</si>
  <si>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</si>
  <si>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</si>
  <si>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</si>
  <si>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</si>
  <si>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</si>
  <si>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</si>
  <si>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</si>
  <si>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</si>
  <si>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</si>
  <si>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</si>
  <si>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</si>
  <si>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</si>
  <si>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</si>
  <si>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</si>
  <si>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</si>
  <si>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</si>
  <si>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</si>
  <si>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</si>
  <si>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</si>
  <si>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</si>
  <si>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</si>
  <si>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</si>
  <si>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</si>
  <si>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</si>
  <si>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</si>
  <si>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</si>
  <si>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</si>
  <si>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</si>
  <si>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</si>
  <si>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</si>
  <si>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</si>
  <si>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</si>
  <si>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</si>
  <si>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</si>
  <si>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</si>
  <si>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</si>
  <si>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</si>
  <si>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</si>
  <si>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</si>
  <si>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</si>
  <si>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</si>
  <si>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</si>
  <si>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</si>
  <si>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</si>
  <si>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</si>
  <si>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</si>
  <si>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</si>
  <si>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</si>
  <si>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</si>
  <si>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</si>
  <si>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</si>
  <si>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</si>
  <si>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</si>
  <si>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</si>
  <si>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</si>
  <si>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</si>
  <si>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</si>
  <si>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</si>
  <si>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</si>
  <si>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</si>
  <si>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</si>
  <si>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</si>
  <si>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</si>
  <si>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</si>
  <si>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</si>
  <si>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</si>
  <si>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</si>
  <si>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</si>
  <si>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</si>
  <si>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</si>
  <si>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</si>
  <si>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</si>
  <si>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</si>
  <si>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</si>
  <si>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</si>
  <si>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</si>
  <si>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</si>
  <si>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</si>
  <si>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</si>
  <si>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</si>
  <si>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</si>
  <si>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</si>
  <si>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</si>
  <si>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</si>
  <si>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</si>
  <si>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</si>
  <si>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</si>
  <si>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</si>
  <si>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</si>
  <si>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</si>
  <si>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</si>
  <si>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</si>
  <si>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</si>
  <si>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</si>
  <si>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</si>
  <si>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</si>
  <si>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</si>
  <si>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</si>
  <si>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</si>
  <si>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</si>
  <si>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</si>
  <si>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</si>
  <si>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</si>
  <si>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</si>
  <si>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</si>
  <si>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</si>
  <si>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</si>
  <si>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</si>
  <si>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</si>
  <si>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</si>
  <si>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</si>
  <si>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</si>
  <si>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</si>
  <si>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</si>
  <si>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</si>
  <si>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</si>
  <si>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</si>
  <si>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</si>
  <si>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</si>
  <si>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</si>
  <si>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</si>
  <si>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</si>
  <si>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</si>
  <si>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</si>
  <si>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</si>
  <si>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</si>
  <si>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</si>
  <si>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</si>
  <si>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</si>
  <si>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</si>
  <si>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</si>
  <si>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</si>
  <si>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</si>
  <si>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</si>
  <si>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</si>
  <si>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</si>
  <si>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</si>
  <si>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</si>
  <si>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</si>
  <si>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</si>
  <si>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</si>
  <si>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</si>
  <si>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</si>
  <si>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</si>
  <si>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</si>
  <si>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</si>
  <si>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</si>
  <si>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</si>
  <si>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</si>
  <si>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</si>
  <si>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</si>
  <si>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</si>
  <si>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</si>
  <si>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</si>
  <si>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</si>
  <si>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</si>
  <si>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</si>
  <si>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</si>
  <si>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</si>
  <si>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</si>
  <si>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</si>
  <si>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</si>
  <si>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</si>
  <si>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</si>
  <si>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</si>
  <si>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</si>
  <si>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</si>
  <si>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</si>
  <si>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</si>
  <si>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</si>
  <si>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</si>
  <si>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</si>
  <si>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</si>
  <si>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</si>
  <si>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</si>
  <si>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</si>
  <si>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</si>
  <si>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</si>
  <si>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</si>
  <si>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</si>
  <si>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</si>
  <si>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</si>
  <si>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</si>
  <si>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</si>
  <si>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</si>
  <si>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</si>
  <si>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</si>
  <si>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</si>
  <si>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</si>
  <si>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</si>
  <si>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</si>
  <si>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</si>
  <si>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</si>
  <si>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</si>
  <si>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</si>
  <si>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</si>
  <si>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</si>
  <si>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</si>
  <si>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</si>
  <si>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</si>
  <si>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</si>
  <si>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</si>
  <si>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</si>
  <si>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</si>
  <si>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</si>
  <si>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</si>
  <si>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</si>
  <si>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</si>
  <si>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</si>
  <si>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</si>
  <si>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</si>
  <si>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</si>
  <si>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</si>
  <si>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</si>
  <si>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</si>
  <si>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</si>
  <si>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</si>
  <si>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</si>
  <si>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</si>
  <si>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</si>
  <si>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</si>
  <si>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</si>
  <si>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</si>
  <si>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</si>
  <si>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</si>
  <si>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</si>
  <si>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</si>
  <si>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</si>
  <si>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</si>
  <si>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</si>
  <si>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</si>
  <si>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</si>
  <si>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</si>
  <si>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</si>
  <si>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</si>
  <si>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</si>
  <si>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</si>
  <si>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</si>
  <si>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</si>
  <si>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</si>
  <si>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</si>
  <si>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</si>
  <si>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</si>
  <si>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</si>
  <si>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</si>
  <si>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</si>
  <si>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</si>
  <si>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</si>
  <si>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</si>
  <si>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</si>
  <si>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</si>
  <si>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</si>
  <si>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</si>
  <si>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</si>
  <si>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</si>
  <si>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</si>
  <si>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</si>
  <si>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</si>
  <si>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</si>
  <si>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</si>
  <si>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</si>
  <si>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</si>
  <si>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</si>
  <si>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</si>
  <si>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</si>
  <si>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</si>
  <si>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</si>
  <si>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</si>
  <si>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</si>
  <si>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</si>
  <si>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</si>
  <si>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</si>
  <si>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</si>
  <si>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</si>
  <si>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</si>
  <si>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</si>
  <si>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</si>
  <si>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</si>
  <si>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</si>
  <si>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</si>
  <si>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</si>
  <si>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</si>
  <si>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</si>
  <si>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</si>
  <si>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</si>
  <si>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</si>
  <si>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</si>
  <si>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</si>
  <si>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</si>
  <si>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</si>
  <si>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</si>
  <si>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</si>
  <si>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</si>
  <si>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</si>
  <si>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</si>
  <si>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</si>
  <si>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</si>
  <si>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</si>
  <si>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</si>
  <si>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</si>
  <si>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</si>
  <si>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</si>
  <si>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</si>
  <si>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</si>
  <si>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</si>
  <si>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</si>
  <si>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</si>
  <si>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</si>
  <si>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</si>
  <si>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</si>
  <si>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</si>
  <si>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</si>
  <si>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</si>
  <si>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</si>
  <si>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</si>
  <si>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</si>
  <si>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</si>
  <si>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</si>
  <si>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</si>
  <si>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</si>
  <si>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</si>
  <si>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</si>
  <si>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</si>
  <si>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</si>
  <si>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</si>
  <si>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</si>
  <si>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</si>
  <si>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</si>
  <si>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</si>
  <si>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</si>
  <si>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</si>
  <si>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</si>
  <si>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</si>
  <si>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</si>
  <si>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</si>
  <si>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</si>
  <si>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</si>
  <si>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</si>
  <si>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</si>
  <si>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</si>
  <si>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</si>
  <si>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</si>
  <si>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</si>
  <si>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</si>
  <si>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</si>
  <si>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</si>
  <si>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</si>
  <si>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</si>
  <si>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</si>
  <si>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</si>
  <si>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</si>
  <si>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</si>
  <si>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</si>
  <si>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</si>
  <si>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</si>
  <si>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</si>
  <si>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</si>
  <si>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</si>
  <si>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</si>
  <si>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</si>
  <si>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</si>
  <si>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</si>
  <si>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</si>
  <si>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</si>
  <si>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</si>
  <si>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</si>
  <si>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</si>
  <si>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</si>
  <si>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</si>
  <si>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</si>
  <si>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</si>
  <si>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</si>
  <si>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</si>
  <si>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</si>
  <si>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</si>
  <si>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</si>
  <si>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</si>
  <si>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</si>
  <si>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</si>
  <si>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</si>
  <si>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</si>
  <si>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</si>
  <si>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</si>
  <si>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</si>
  <si>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</si>
  <si>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</si>
  <si>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</si>
  <si>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</si>
  <si>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</si>
  <si>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</si>
  <si>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</si>
  <si>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</si>
  <si>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</si>
  <si>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</si>
  <si>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</si>
  <si>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</si>
  <si>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</si>
  <si>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</si>
  <si>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</si>
  <si>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</si>
  <si>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</si>
  <si>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</si>
  <si>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</si>
  <si>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</si>
  <si>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</si>
  <si>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</si>
  <si>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</si>
  <si>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</si>
  <si>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</si>
  <si>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</si>
  <si>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</si>
  <si>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</si>
  <si>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</si>
  <si>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</si>
  <si>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</si>
  <si>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</si>
  <si>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</si>
  <si>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</si>
  <si>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</si>
  <si>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</si>
  <si>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</si>
  <si>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</si>
  <si>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</si>
  <si>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</si>
  <si>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</si>
  <si>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</si>
  <si>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</si>
  <si>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</si>
  <si>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</si>
  <si>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</si>
  <si>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</si>
  <si>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</si>
  <si>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</si>
  <si>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</si>
  <si>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</si>
  <si>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</si>
  <si>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</si>
  <si>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</si>
  <si>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</si>
  <si>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</si>
  <si>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</si>
  <si>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</si>
  <si>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</si>
  <si>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</si>
  <si>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</si>
  <si>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</si>
  <si>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</si>
  <si>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</si>
  <si>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</si>
  <si>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</si>
  <si>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</si>
  <si>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</si>
  <si>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</si>
  <si>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</si>
  <si>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</si>
  <si>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</si>
  <si>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</si>
  <si>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</si>
  <si>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</si>
  <si>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</si>
  <si>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</si>
  <si>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</si>
  <si>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</si>
  <si>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</si>
  <si>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</si>
  <si>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</si>
  <si>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</si>
  <si>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</si>
  <si>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</si>
  <si>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</si>
  <si>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</si>
  <si>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</si>
  <si>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</si>
  <si>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</si>
  <si>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</si>
  <si>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</si>
  <si>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</si>
  <si>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</si>
  <si>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</si>
  <si>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</si>
  <si>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</si>
  <si>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</si>
  <si>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</si>
  <si>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</si>
  <si>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</si>
  <si>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</si>
  <si>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</si>
  <si>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</si>
  <si>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</si>
  <si>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</si>
  <si>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</si>
  <si>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</si>
  <si>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</si>
  <si>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</si>
  <si>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</si>
  <si>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</si>
  <si>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</si>
  <si>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</si>
  <si>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</si>
  <si>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</si>
  <si>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</si>
  <si>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</si>
  <si>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</si>
  <si>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</si>
  <si>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</si>
  <si>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</si>
  <si>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</si>
  <si>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</si>
  <si>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</si>
  <si>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</si>
  <si>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</si>
  <si>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</si>
  <si>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</si>
  <si>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</si>
  <si>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</si>
  <si>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</si>
  <si>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</si>
  <si>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</si>
  <si>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</si>
  <si>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</si>
  <si>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</si>
  <si>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</si>
  <si>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</si>
  <si>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</si>
  <si>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</si>
  <si>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</si>
  <si>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</si>
  <si>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</si>
  <si>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</si>
  <si>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</si>
  <si>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</si>
  <si>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</si>
  <si>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</si>
  <si>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</si>
  <si>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</si>
  <si>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</si>
  <si>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</si>
  <si>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</si>
  <si>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</si>
  <si>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</si>
  <si>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</si>
  <si>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</si>
  <si>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</si>
  <si>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</si>
  <si>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</si>
  <si>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</si>
  <si>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</si>
  <si>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</si>
  <si>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</si>
  <si>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</si>
  <si>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</si>
  <si>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</si>
  <si>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</si>
  <si>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</si>
  <si>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</si>
  <si>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</si>
  <si>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</si>
  <si>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</si>
  <si>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</si>
  <si>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</si>
  <si>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</si>
  <si>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</si>
  <si>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</si>
  <si>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</si>
  <si>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</si>
  <si>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</si>
  <si>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</si>
  <si>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</si>
  <si>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</si>
  <si>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</si>
  <si>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</si>
  <si>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</si>
  <si>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</si>
  <si>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</si>
  <si>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</si>
  <si>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</si>
  <si>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</si>
  <si>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</si>
  <si>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</si>
  <si>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</si>
  <si>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</si>
  <si>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</si>
  <si>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</si>
  <si>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</si>
  <si>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</si>
  <si>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</si>
  <si>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</si>
  <si>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</si>
  <si>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</si>
  <si>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</si>
  <si>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</si>
  <si>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</si>
  <si>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</si>
  <si>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</si>
  <si>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</si>
  <si>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</si>
  <si>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</si>
  <si>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</si>
  <si>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</si>
  <si>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</si>
  <si>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</si>
  <si>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</si>
  <si>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</si>
  <si>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</si>
  <si>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</si>
  <si>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</si>
  <si>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</si>
  <si>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</si>
  <si>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</si>
  <si>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</si>
  <si>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</si>
  <si>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</si>
  <si>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</si>
  <si>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</si>
  <si>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</si>
  <si>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</si>
  <si>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</si>
  <si>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</si>
  <si>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</si>
  <si>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</si>
  <si>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</si>
  <si>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</si>
  <si>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</si>
  <si>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</si>
  <si>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</si>
  <si>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</si>
  <si>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</si>
  <si>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</si>
  <si>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</si>
  <si>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</si>
  <si>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</si>
  <si>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</si>
  <si>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</si>
  <si>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</si>
  <si>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</si>
  <si>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</si>
  <si>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</si>
  <si>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</si>
  <si>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</si>
  <si>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</si>
  <si>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</si>
  <si>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</si>
  <si>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</si>
  <si>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</si>
  <si>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</si>
  <si>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</si>
  <si>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</si>
  <si>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</si>
  <si>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</si>
  <si>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</si>
  <si>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</si>
  <si>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</si>
  <si>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</si>
  <si>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</si>
  <si>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</si>
  <si>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</si>
  <si>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</si>
  <si>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</si>
  <si>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</si>
  <si>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</si>
  <si>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</si>
  <si>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</si>
  <si>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</si>
  <si>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</si>
  <si>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</si>
  <si>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</si>
  <si>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</si>
  <si>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</si>
  <si>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</si>
  <si>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</si>
  <si>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</si>
  <si>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</si>
  <si>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</si>
  <si>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</si>
  <si>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</si>
  <si>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</si>
  <si>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</si>
  <si>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</si>
  <si>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</si>
  <si>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</si>
  <si>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</si>
  <si>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</si>
  <si>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</si>
  <si>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</si>
  <si>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</si>
  <si>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</si>
  <si>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</si>
  <si>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</si>
  <si>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</si>
  <si>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</si>
  <si>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</si>
  <si>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</si>
  <si>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</si>
  <si>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</si>
  <si>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</si>
  <si>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</si>
  <si>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</si>
  <si>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</si>
  <si>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</si>
  <si>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</si>
  <si>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</si>
  <si>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</si>
  <si>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</si>
  <si>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</si>
  <si>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</si>
  <si>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</si>
  <si>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</si>
  <si>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</si>
  <si>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</si>
  <si>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</si>
  <si>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</si>
  <si>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</si>
  <si>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</si>
  <si>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</si>
  <si>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</si>
  <si>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</si>
  <si>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</si>
  <si>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</si>
  <si>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</si>
  <si>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</si>
  <si>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</si>
  <si>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</si>
  <si>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</si>
  <si>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</si>
  <si>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</si>
  <si>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</si>
  <si>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</si>
  <si>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</si>
  <si>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</si>
  <si>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</si>
  <si>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</si>
  <si>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</si>
  <si>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</si>
  <si>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</si>
  <si>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</si>
  <si>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</si>
  <si>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</si>
  <si>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</si>
  <si>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</si>
  <si>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</si>
  <si>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</si>
  <si>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</si>
  <si>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</si>
  <si>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</si>
  <si>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</si>
  <si>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</si>
  <si>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</si>
  <si>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</si>
  <si>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</si>
  <si>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</si>
  <si>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</si>
  <si>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</si>
  <si>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</si>
  <si>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</si>
  <si>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</si>
  <si>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</si>
  <si>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</si>
  <si>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</si>
  <si>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</si>
  <si>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</si>
  <si>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</si>
  <si>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</si>
  <si>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</si>
  <si>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</si>
  <si>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</si>
  <si>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</si>
  <si>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</si>
  <si>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</si>
  <si>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</si>
  <si>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</si>
  <si>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</si>
  <si>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</si>
  <si>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</si>
  <si>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</si>
  <si>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</si>
  <si>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</si>
  <si>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</si>
  <si>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</si>
  <si>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</si>
  <si>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</si>
  <si>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</si>
  <si>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</si>
  <si>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</si>
  <si>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</si>
  <si>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</si>
  <si>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</si>
  <si>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</si>
  <si>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</si>
  <si>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</si>
  <si>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</si>
  <si>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</si>
  <si>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</si>
  <si>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</si>
  <si>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</si>
  <si>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</si>
  <si>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</si>
  <si>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</si>
  <si>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</si>
  <si>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</si>
  <si>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</si>
  <si>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</si>
  <si>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</si>
  <si>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</si>
  <si>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</si>
  <si>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</si>
  <si>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</si>
  <si>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</si>
  <si>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</si>
  <si>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</si>
  <si>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</si>
  <si>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</si>
  <si>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</si>
  <si>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</si>
  <si>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</si>
  <si>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</si>
  <si>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</si>
  <si>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</si>
  <si>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</si>
  <si>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</si>
  <si>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</si>
  <si>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</si>
  <si>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</si>
  <si>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</si>
  <si>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</si>
  <si>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</si>
  <si>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</si>
  <si>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</si>
  <si>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</si>
  <si>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</si>
  <si>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</si>
  <si>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</si>
  <si>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</si>
  <si>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</si>
  <si>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</si>
  <si>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</si>
  <si>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</si>
  <si>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</si>
  <si>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</si>
  <si>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</si>
  <si>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</si>
  <si>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</si>
  <si>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</si>
  <si>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</si>
  <si>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</si>
  <si>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</si>
  <si>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</si>
  <si>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</si>
  <si>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</si>
  <si>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</si>
  <si>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</si>
  <si>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</si>
  <si>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</si>
  <si>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</si>
  <si>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</si>
  <si>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</si>
  <si>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</si>
  <si>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</si>
  <si>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</si>
  <si>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</si>
  <si>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</si>
  <si>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</si>
  <si>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</si>
  <si>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</si>
  <si>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</si>
  <si>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</si>
  <si>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</si>
  <si>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</si>
  <si>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</si>
  <si>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</si>
  <si>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</si>
  <si>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</si>
  <si>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</si>
  <si>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</si>
  <si>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</si>
  <si>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</si>
  <si>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</si>
  <si>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</si>
  <si>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</si>
  <si>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</si>
  <si>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</si>
  <si>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</si>
  <si>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</si>
  <si>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</si>
  <si>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</si>
  <si>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</si>
  <si>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</si>
  <si>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</si>
  <si>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</si>
  <si>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</si>
  <si>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</si>
  <si>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</si>
  <si>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</si>
  <si>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</si>
  <si>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</si>
  <si>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</si>
  <si>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</si>
  <si>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</si>
  <si>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</si>
  <si>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</si>
  <si>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</si>
  <si>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</si>
  <si>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</si>
  <si>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</si>
  <si>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</si>
  <si>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</si>
  <si>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</si>
  <si>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</si>
  <si>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</si>
  <si>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</si>
  <si>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</si>
  <si>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</si>
  <si>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</si>
  <si>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</si>
  <si>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</si>
  <si>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</si>
  <si>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</si>
  <si>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</si>
  <si>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</si>
  <si>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</si>
  <si>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</si>
  <si>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</si>
  <si>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</si>
  <si>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</si>
  <si>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</si>
  <si>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</si>
  <si>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</si>
  <si>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</si>
  <si>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</si>
  <si>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</si>
  <si>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</si>
  <si>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</si>
  <si>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</si>
  <si>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</si>
  <si>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</si>
  <si>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</si>
  <si>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</si>
  <si>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</si>
  <si>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</si>
  <si>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</si>
  <si>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</si>
  <si>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</si>
  <si>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</si>
  <si>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</si>
  <si>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</si>
  <si>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</si>
  <si>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</si>
  <si>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</si>
  <si>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</si>
  <si>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</si>
  <si>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</si>
  <si>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</si>
  <si>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</si>
  <si>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</si>
  <si>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</si>
  <si>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</si>
  <si>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</si>
  <si>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</si>
  <si>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</si>
  <si>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</si>
  <si>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</si>
  <si>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</si>
  <si>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</si>
  <si>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</si>
  <si>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</si>
  <si>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</si>
  <si>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</si>
  <si>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</si>
  <si>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</si>
  <si>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</si>
  <si>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</si>
  <si>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</si>
  <si>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</si>
  <si>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</si>
  <si>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</si>
  <si>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</si>
  <si>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</si>
  <si>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</si>
  <si>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</si>
  <si>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</si>
  <si>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</si>
  <si>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</si>
  <si>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</si>
  <si>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</si>
  <si>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</si>
  <si>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</si>
  <si>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</si>
  <si>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</si>
  <si>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</si>
  <si>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</si>
  <si>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</si>
  <si>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</si>
  <si>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</si>
  <si>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</si>
  <si>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</si>
  <si>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</si>
  <si>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</si>
  <si>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</si>
  <si>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</si>
  <si>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</si>
  <si>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</si>
  <si>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</si>
  <si>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</si>
  <si>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</si>
  <si>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</si>
  <si>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</si>
  <si>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</si>
  <si>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</si>
  <si>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</si>
  <si>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</si>
  <si>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</si>
  <si>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</si>
  <si>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</si>
  <si>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</si>
  <si>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</si>
  <si>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</si>
  <si>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</si>
  <si>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</si>
  <si>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</si>
  <si>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</si>
  <si>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</si>
  <si>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</si>
  <si>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</si>
  <si>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</si>
  <si>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</si>
  <si>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</si>
  <si>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</si>
  <si>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</si>
  <si>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</si>
  <si>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</si>
  <si>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</si>
  <si>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</si>
  <si>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</si>
  <si>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</si>
  <si>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</si>
  <si>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</si>
  <si>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</si>
  <si>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</si>
  <si>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</si>
  <si>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</si>
  <si>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</si>
  <si>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</si>
  <si>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</si>
  <si>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</si>
  <si>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</si>
  <si>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</si>
  <si>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</si>
  <si>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</si>
  <si>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</si>
  <si>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</si>
  <si>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</si>
  <si>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</si>
  <si>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</si>
  <si>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</si>
  <si>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</si>
  <si>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</si>
  <si>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</si>
  <si>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</si>
  <si>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</si>
  <si>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</si>
  <si>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</si>
  <si>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</si>
  <si>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</si>
  <si>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</si>
  <si>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</si>
  <si>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</si>
  <si>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</si>
  <si>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</si>
  <si>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</si>
  <si>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</si>
  <si>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</si>
  <si>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</si>
  <si>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</si>
  <si>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</si>
  <si>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</si>
  <si>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</si>
  <si>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</si>
  <si>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</si>
  <si>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</si>
  <si>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</si>
  <si>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</si>
  <si>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</si>
  <si>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</si>
  <si>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</si>
  <si>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</si>
  <si>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</si>
  <si>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</si>
  <si>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</si>
  <si>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</si>
  <si>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</si>
  <si>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</si>
  <si>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</si>
  <si>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</si>
  <si>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</si>
  <si>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</si>
  <si>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</si>
  <si>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</si>
  <si>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</si>
  <si>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</si>
  <si>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</si>
  <si>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</si>
  <si>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</si>
  <si>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</si>
  <si>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</si>
  <si>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</si>
  <si>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</si>
  <si>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</si>
  <si>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</si>
  <si>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</si>
  <si>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</si>
  <si>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</si>
  <si>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</si>
  <si>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</si>
  <si>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</si>
  <si>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</si>
  <si>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</si>
  <si>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</si>
  <si>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</si>
  <si>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</si>
  <si>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</si>
  <si>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</si>
  <si>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</si>
  <si>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</si>
  <si>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</si>
  <si>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</si>
  <si>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</si>
  <si>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</si>
  <si>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</si>
  <si>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</si>
  <si>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</si>
  <si>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</si>
  <si>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</si>
  <si>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</si>
  <si>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</si>
  <si>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</si>
  <si>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</si>
  <si>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</si>
  <si>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</si>
  <si>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</si>
  <si>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</si>
  <si>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</si>
  <si>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</si>
  <si>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</si>
  <si>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</si>
  <si>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</si>
  <si>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</si>
  <si>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</si>
  <si>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</si>
  <si>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</si>
  <si>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</si>
  <si>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</si>
  <si>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</si>
  <si>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</si>
  <si>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</si>
  <si>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</si>
  <si>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</si>
  <si>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</si>
  <si>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</si>
  <si>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</si>
  <si>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</si>
  <si>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</si>
  <si>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</si>
  <si>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</si>
  <si>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</si>
  <si>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</si>
  <si>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</si>
  <si>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</si>
  <si>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</si>
  <si>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</si>
  <si>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</si>
  <si>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</si>
  <si>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</si>
  <si>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</si>
  <si>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</si>
  <si>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</si>
  <si>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</si>
  <si>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</si>
  <si>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</si>
  <si>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</si>
  <si>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</si>
  <si>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</si>
  <si>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</si>
  <si>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</si>
  <si>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</si>
  <si>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</si>
  <si>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</si>
  <si>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</si>
  <si>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</si>
  <si>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</si>
  <si>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</si>
  <si>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</si>
  <si>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</si>
  <si>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</si>
  <si>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</si>
  <si>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</si>
  <si>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</si>
  <si>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</si>
  <si>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</si>
  <si>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</si>
  <si>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</si>
  <si>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</si>
  <si>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</si>
  <si>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</si>
  <si>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</si>
  <si>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</si>
  <si>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</si>
  <si>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</si>
  <si>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</si>
  <si>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</si>
  <si>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</si>
  <si>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</si>
  <si>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</si>
  <si>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</si>
  <si>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</si>
  <si>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</si>
  <si>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</si>
  <si>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</si>
  <si>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</si>
  <si>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</si>
  <si>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</si>
  <si>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</si>
  <si>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</si>
  <si>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</si>
  <si>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</si>
  <si>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</si>
  <si>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</si>
  <si>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</si>
  <si>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</si>
  <si>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</si>
  <si>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</si>
  <si>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</si>
  <si>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</si>
  <si>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</si>
  <si>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</si>
  <si>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</si>
  <si>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</si>
  <si>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</si>
  <si>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</si>
  <si>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</si>
  <si>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</si>
  <si>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</si>
  <si>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</si>
  <si>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</si>
  <si>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</si>
  <si>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</si>
  <si>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</si>
  <si>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</si>
  <si>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</si>
  <si>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</si>
  <si>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</si>
  <si>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</si>
  <si>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</si>
  <si>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</si>
  <si>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</si>
  <si>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</si>
  <si>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</si>
  <si>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</si>
  <si>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</si>
  <si>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</si>
  <si>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</si>
  <si>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</si>
  <si>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</si>
  <si>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</si>
  <si>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</si>
  <si>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</si>
  <si>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</si>
  <si>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</si>
  <si>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</si>
  <si>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</si>
  <si>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</si>
  <si>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</si>
  <si>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</si>
  <si>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</si>
  <si>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</si>
  <si>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</si>
  <si>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</si>
  <si>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</si>
  <si>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</si>
  <si>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</si>
  <si>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</si>
  <si>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</si>
  <si>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</si>
  <si>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</si>
  <si>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</si>
  <si>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</si>
  <si>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</si>
  <si>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</si>
  <si>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</si>
  <si>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</si>
  <si>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</si>
  <si>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</si>
  <si>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</si>
  <si>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</si>
  <si>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</si>
  <si>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</si>
  <si>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</si>
  <si>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</si>
  <si>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</si>
  <si>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</si>
  <si>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</si>
  <si>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</si>
  <si>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</si>
  <si>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</si>
  <si>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</si>
  <si>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</si>
  <si>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</si>
  <si>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</si>
  <si>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</si>
  <si>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</si>
  <si>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</si>
  <si>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</si>
  <si>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</si>
  <si>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</si>
  <si>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</si>
  <si>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</si>
  <si>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</si>
  <si>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</si>
  <si>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</si>
  <si>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</si>
  <si>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</si>
  <si>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</si>
  <si>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</si>
  <si>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</si>
  <si>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</si>
  <si>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</si>
  <si>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</si>
  <si>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</si>
  <si>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</si>
  <si>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</si>
  <si>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</si>
  <si>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</si>
  <si>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</si>
  <si>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</si>
  <si>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</si>
  <si>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</si>
  <si>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</si>
  <si>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</si>
  <si>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</si>
  <si>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</si>
  <si>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</si>
  <si>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</si>
  <si>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</si>
  <si>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</si>
  <si>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</si>
  <si>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</si>
  <si>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</si>
  <si>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</si>
  <si>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</si>
  <si>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</si>
  <si>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</si>
  <si>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</si>
  <si>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</si>
  <si>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</si>
  <si>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</si>
  <si>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</si>
  <si>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</si>
  <si>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</si>
  <si>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</si>
  <si>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</si>
  <si>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</si>
  <si>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</si>
  <si>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</si>
  <si>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</si>
  <si>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</si>
  <si>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</si>
  <si>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</si>
  <si>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</si>
  <si>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</si>
  <si>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</si>
  <si>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</si>
  <si>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</si>
  <si>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</si>
  <si>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</si>
  <si>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</si>
  <si>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</si>
  <si>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</si>
  <si>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</si>
  <si>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</si>
  <si>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</si>
  <si>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</si>
  <si>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</si>
  <si>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</si>
  <si>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</si>
  <si>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</si>
  <si>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</si>
  <si>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</si>
  <si>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</si>
  <si>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</si>
  <si>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</si>
  <si>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</si>
  <si>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</si>
  <si>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</si>
  <si>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</si>
  <si>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</si>
  <si>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</si>
  <si>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</si>
  <si>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</si>
  <si>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</si>
  <si>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</si>
  <si>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</si>
  <si>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</si>
  <si>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</si>
  <si>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</si>
  <si>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</si>
  <si>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</si>
  <si>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</si>
  <si>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</si>
  <si>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</si>
  <si>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</si>
  <si>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</si>
  <si>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</si>
  <si>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</si>
  <si>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</si>
  <si>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</si>
  <si>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</si>
  <si>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</si>
  <si>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</si>
  <si>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</si>
  <si>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</si>
  <si>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</si>
  <si>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</si>
  <si>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</si>
  <si>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</si>
  <si>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</si>
  <si>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</si>
  <si>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</si>
  <si>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</si>
  <si>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</si>
  <si>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</si>
  <si>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</si>
  <si>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</si>
  <si>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</si>
  <si>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</si>
  <si>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</si>
  <si>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</si>
  <si>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</si>
  <si>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</si>
  <si>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</si>
  <si>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</si>
  <si>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</si>
  <si>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</si>
  <si>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</si>
  <si>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</si>
  <si>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</si>
  <si>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</si>
  <si>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</si>
  <si>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</si>
  <si>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</si>
  <si>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</si>
  <si>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</si>
  <si>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</si>
  <si>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</si>
  <si>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</si>
  <si>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</si>
  <si>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</si>
  <si>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</si>
  <si>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</si>
  <si>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</si>
  <si>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</si>
  <si>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</si>
  <si>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</si>
  <si>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</si>
  <si>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</si>
  <si>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</si>
  <si>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</si>
  <si>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</si>
  <si>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</si>
  <si>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</si>
  <si>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</si>
  <si>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</si>
  <si>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</si>
  <si>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</si>
  <si>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</si>
  <si>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</si>
  <si>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</si>
  <si>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</si>
  <si>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</si>
  <si>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</si>
  <si>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</si>
  <si>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</si>
  <si>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</si>
  <si>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</si>
  <si>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</si>
  <si>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</si>
  <si>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</si>
  <si>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</si>
  <si>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</si>
  <si>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</si>
  <si>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</si>
  <si>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</si>
  <si>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</si>
  <si>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</si>
  <si>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</si>
  <si>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</si>
  <si>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</si>
  <si>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</si>
  <si>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</si>
  <si>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</si>
  <si>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</si>
  <si>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</si>
  <si>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</si>
  <si>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</si>
  <si>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</si>
  <si>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</si>
  <si>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</si>
  <si>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</si>
  <si>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</si>
  <si>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</si>
  <si>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</si>
  <si>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</si>
  <si>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</si>
  <si>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</si>
  <si>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</si>
  <si>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</si>
  <si>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</si>
  <si>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</si>
  <si>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</si>
  <si>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</si>
  <si>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</si>
  <si>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</si>
  <si>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</si>
  <si>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</si>
  <si>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</si>
  <si>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</si>
  <si>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</si>
  <si>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</si>
  <si>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</si>
  <si>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</si>
  <si>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</si>
  <si>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</si>
  <si>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</si>
  <si>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</si>
  <si>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</si>
  <si>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</si>
  <si>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</si>
  <si>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</si>
  <si>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</si>
  <si>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</si>
  <si>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</si>
  <si>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</si>
  <si>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</si>
  <si>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</si>
  <si>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</si>
  <si>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</si>
  <si>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</si>
  <si>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</si>
  <si>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</si>
  <si>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</si>
  <si>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</si>
  <si>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</si>
  <si>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</si>
  <si>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</si>
  <si>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</si>
  <si>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</si>
  <si>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</si>
  <si>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</si>
  <si>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</si>
  <si>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</si>
  <si>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</si>
  <si>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</si>
  <si>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</si>
  <si>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</si>
  <si>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</si>
  <si>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</si>
  <si>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</si>
  <si>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</si>
  <si>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</si>
  <si>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</si>
  <si>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</si>
  <si>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</si>
  <si>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</si>
  <si>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</si>
  <si>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</si>
  <si>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</si>
  <si>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</si>
  <si>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</si>
  <si>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</si>
  <si>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</si>
  <si>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</si>
  <si>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</si>
  <si>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</si>
  <si>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</si>
  <si>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</si>
  <si>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</si>
  <si>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</si>
  <si>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</si>
  <si>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</si>
  <si>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</si>
  <si>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</si>
  <si>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</si>
  <si>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</si>
  <si>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</si>
  <si>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</si>
  <si>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</si>
  <si>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</si>
  <si>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</si>
  <si>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</si>
  <si>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</si>
  <si>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</si>
  <si>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</si>
  <si>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</si>
  <si>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</si>
  <si>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</si>
  <si>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</si>
  <si>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</si>
  <si>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</si>
  <si>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</si>
  <si>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</si>
  <si>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</si>
  <si>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</si>
  <si>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</si>
  <si>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</si>
  <si>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</si>
  <si>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</si>
  <si>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</si>
  <si>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</si>
  <si>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</si>
  <si>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</si>
  <si>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</si>
  <si>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</si>
  <si>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</si>
  <si>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</si>
  <si>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</si>
  <si>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</si>
  <si>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</si>
  <si>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</si>
  <si>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</si>
  <si>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</si>
  <si>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</si>
  <si>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</si>
  <si>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</si>
  <si>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</si>
  <si>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</si>
  <si>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</si>
  <si>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</si>
  <si>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</si>
  <si>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</si>
  <si>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</si>
  <si>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</si>
  <si>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</si>
  <si>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</si>
  <si>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</si>
  <si>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</si>
  <si>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</si>
  <si>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</si>
  <si>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</si>
  <si>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</si>
  <si>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</si>
  <si>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</si>
  <si>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</si>
  <si>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</si>
  <si>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</si>
  <si>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</si>
  <si>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</si>
  <si>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</si>
  <si>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</si>
  <si>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</si>
  <si>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</si>
  <si>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</si>
  <si>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</si>
  <si>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</si>
  <si>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</si>
  <si>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</si>
  <si>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</si>
  <si>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</si>
  <si>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</si>
  <si>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</si>
  <si>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</si>
  <si>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</si>
  <si>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</si>
  <si>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</si>
  <si>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</si>
  <si>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</si>
  <si>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</si>
  <si>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</si>
  <si>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</si>
  <si>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</si>
  <si>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</si>
  <si>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</si>
  <si>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</si>
  <si>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</si>
  <si>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</si>
  <si>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</si>
  <si>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</si>
  <si>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</si>
  <si>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</si>
  <si>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</si>
  <si>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</si>
  <si>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</si>
  <si>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</si>
  <si>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</si>
  <si>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</si>
  <si>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</si>
  <si>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</si>
  <si>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</si>
  <si>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</si>
  <si>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</si>
  <si>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</si>
  <si>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</si>
  <si>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</si>
  <si>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</si>
  <si>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</si>
  <si>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</si>
  <si>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</si>
  <si>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</si>
  <si>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</si>
  <si>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</si>
  <si>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</si>
  <si>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</si>
  <si>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</si>
  <si>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</si>
  <si>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</si>
  <si>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</si>
  <si>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</si>
  <si>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</si>
  <si>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</si>
  <si>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</si>
  <si>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</si>
  <si>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</si>
  <si>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</si>
  <si>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</si>
  <si>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</si>
  <si>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</si>
  <si>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</si>
  <si>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</si>
  <si>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</si>
  <si>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</si>
  <si>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</si>
  <si>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</si>
  <si>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</si>
  <si>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</si>
  <si>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</si>
  <si>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</si>
  <si>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</si>
  <si>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</si>
  <si>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</si>
  <si>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</si>
  <si>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</si>
  <si>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</si>
  <si>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</si>
  <si>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</si>
  <si>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</si>
  <si>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</si>
  <si>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</si>
  <si>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</si>
  <si>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</si>
  <si>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</si>
  <si>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</si>
  <si>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</si>
  <si>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</si>
  <si>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</si>
  <si>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</si>
  <si>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</si>
  <si>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</si>
  <si>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</si>
  <si>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</si>
  <si>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</si>
  <si>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</si>
  <si>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</si>
  <si>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</si>
  <si>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</si>
  <si>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</si>
  <si>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</si>
  <si>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</si>
  <si>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</si>
  <si>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</si>
  <si>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</si>
  <si>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</si>
  <si>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</si>
  <si>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</si>
  <si>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</si>
  <si>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</si>
  <si>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</si>
  <si>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</si>
  <si>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</si>
  <si>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</si>
  <si>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</si>
  <si>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</si>
  <si>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</si>
  <si>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</si>
  <si>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</si>
  <si>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</si>
  <si>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</si>
  <si>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</si>
  <si>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</si>
  <si>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</si>
  <si>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</si>
  <si>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</si>
  <si>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</si>
  <si>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</si>
  <si>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</si>
  <si>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</si>
  <si>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</si>
  <si>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</si>
  <si>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</si>
  <si>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</si>
  <si>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</si>
  <si>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</si>
  <si>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</si>
  <si>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</si>
  <si>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</si>
  <si>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</si>
  <si>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</si>
  <si>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</si>
  <si>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</si>
  <si>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</si>
  <si>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</si>
  <si>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</si>
  <si>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</si>
  <si>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</si>
  <si>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</si>
  <si>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</si>
  <si>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</si>
  <si>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</si>
  <si>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</si>
  <si>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</si>
  <si>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</si>
  <si>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</si>
  <si>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</si>
  <si>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</si>
  <si>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</si>
  <si>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</si>
  <si>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</si>
  <si>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</si>
  <si>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</si>
  <si>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</si>
  <si>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</si>
  <si>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</si>
  <si>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</si>
  <si>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</si>
  <si>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</si>
  <si>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</si>
  <si>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</si>
  <si>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</si>
  <si>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</si>
  <si>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</si>
  <si>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</si>
  <si>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</si>
  <si>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</si>
  <si>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</si>
  <si>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</si>
  <si>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</si>
  <si>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</si>
  <si>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</si>
  <si>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</si>
  <si>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</si>
  <si>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</si>
  <si>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</si>
  <si>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</si>
  <si>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</si>
  <si>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</si>
  <si>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</si>
  <si>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</si>
  <si>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</si>
  <si>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</si>
  <si>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</si>
  <si>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</si>
  <si>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</si>
  <si>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</si>
  <si>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</si>
  <si>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</si>
  <si>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</si>
  <si>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</si>
  <si>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</si>
  <si>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</si>
  <si>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</si>
  <si>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</si>
  <si>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</si>
  <si>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</si>
  <si>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</si>
  <si>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</si>
  <si>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</si>
  <si>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</si>
  <si>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</si>
  <si>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</si>
  <si>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</si>
  <si>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</si>
  <si>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</si>
  <si>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</si>
  <si>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</si>
  <si>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</si>
  <si>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</si>
  <si>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</si>
  <si>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</si>
  <si>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</si>
  <si>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</si>
  <si>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</si>
  <si>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</si>
  <si>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</si>
  <si>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</si>
  <si>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</si>
  <si>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</si>
  <si>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</si>
  <si>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</si>
  <si>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</si>
  <si>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</si>
  <si>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</si>
  <si>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</si>
  <si>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</si>
  <si>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</si>
  <si>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</si>
  <si>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</si>
  <si>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</si>
  <si>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</si>
  <si>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</si>
  <si>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</si>
  <si>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</si>
  <si>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</si>
  <si>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</si>
  <si>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</si>
  <si>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</si>
  <si>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</si>
  <si>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</si>
  <si>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</si>
  <si>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</si>
  <si>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</si>
  <si>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</si>
  <si>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</si>
  <si>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</si>
  <si>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</si>
  <si>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</si>
  <si>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</si>
  <si>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</si>
  <si>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</si>
  <si>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</si>
  <si>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</si>
  <si>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</si>
  <si>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</si>
  <si>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</si>
  <si>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</si>
  <si>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</si>
  <si>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</si>
  <si>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</si>
  <si>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</si>
  <si>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</si>
  <si>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</si>
  <si>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</si>
  <si>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</si>
  <si>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</si>
  <si>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</si>
  <si>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</si>
  <si>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</si>
  <si>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</si>
  <si>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</si>
  <si>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</si>
  <si>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</si>
  <si>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</si>
  <si>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</si>
  <si>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</si>
  <si>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</si>
  <si>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</si>
  <si>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</si>
  <si>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</si>
  <si>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</si>
  <si>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</si>
  <si>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</si>
  <si>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</si>
  <si>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</si>
  <si>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</si>
  <si>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</si>
  <si>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</si>
  <si>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</si>
  <si>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</si>
  <si>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</si>
  <si>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</si>
  <si>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</si>
  <si>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</si>
  <si>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</si>
  <si>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</si>
  <si>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</si>
  <si>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</si>
  <si>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</si>
  <si>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</si>
  <si>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</si>
  <si>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</si>
  <si>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</si>
  <si>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</si>
  <si>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</si>
  <si>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</si>
  <si>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</si>
  <si>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</si>
  <si>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</si>
  <si>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</si>
  <si>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</si>
  <si>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</si>
  <si>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</si>
  <si>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</si>
  <si>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</si>
  <si>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</si>
  <si>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</si>
  <si>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</si>
  <si>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</si>
  <si>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</si>
  <si>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</si>
  <si>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</si>
  <si>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</si>
  <si>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</si>
  <si>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</si>
  <si>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</si>
  <si>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</si>
  <si>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</si>
  <si>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</si>
  <si>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</si>
  <si>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</si>
  <si>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</si>
  <si>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</si>
  <si>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</si>
  <si>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</si>
  <si>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</si>
  <si>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</si>
  <si>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</si>
  <si>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</si>
  <si>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</si>
  <si>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</si>
  <si>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</si>
  <si>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</si>
  <si>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</si>
  <si>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</si>
  <si>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</si>
  <si>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</si>
  <si>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</si>
  <si>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</si>
  <si>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</si>
  <si>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</si>
  <si>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</si>
  <si>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</si>
  <si>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</si>
  <si>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</si>
  <si>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</si>
  <si>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</si>
  <si>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</si>
  <si>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</si>
  <si>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</si>
  <si>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</si>
  <si>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</si>
  <si>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</si>
  <si>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</si>
  <si>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</si>
  <si>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</si>
  <si>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</si>
  <si>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</si>
  <si>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</si>
  <si>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</si>
  <si>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</si>
  <si>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</si>
  <si>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</si>
  <si>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</si>
  <si>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</si>
  <si>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</si>
  <si>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</si>
  <si>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</si>
  <si>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</si>
  <si>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</si>
  <si>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</si>
  <si>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</si>
  <si>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</si>
  <si>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</si>
  <si>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</si>
  <si>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</si>
  <si>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</si>
  <si>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</si>
  <si>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</si>
  <si>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</si>
  <si>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</si>
  <si>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</si>
  <si>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</si>
  <si>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</si>
  <si>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</si>
  <si>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</si>
  <si>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</si>
  <si>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</si>
  <si>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</si>
  <si>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</si>
  <si>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</si>
  <si>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</si>
  <si>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</si>
  <si>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</si>
  <si>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</si>
  <si>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</si>
  <si>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</si>
  <si>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</si>
  <si>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</si>
  <si>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</si>
  <si>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</si>
  <si>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</si>
  <si>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</si>
  <si>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</si>
  <si>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</si>
  <si>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</si>
  <si>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</si>
  <si>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</si>
  <si>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</si>
  <si>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</si>
  <si>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</si>
  <si>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</si>
  <si>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</si>
  <si>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</si>
  <si>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</si>
  <si>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</si>
  <si>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</si>
  <si>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</si>
  <si>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</si>
  <si>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</si>
  <si>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</si>
  <si>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</si>
  <si>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</si>
  <si>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</si>
  <si>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</si>
  <si>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</si>
  <si>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</si>
  <si>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</si>
  <si>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</si>
  <si>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</si>
  <si>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</si>
  <si>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</si>
  <si>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</si>
  <si>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</si>
  <si>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</si>
  <si>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</si>
  <si>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</si>
  <si>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</si>
  <si>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</si>
  <si>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</si>
  <si>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</si>
  <si>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</si>
  <si>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</si>
  <si>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</si>
  <si>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</si>
  <si>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</si>
  <si>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</si>
  <si>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</si>
  <si>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</si>
  <si>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</si>
  <si>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</si>
  <si>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</si>
  <si>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</si>
  <si>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</si>
  <si>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</si>
  <si>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</si>
  <si>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</si>
  <si>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</si>
  <si>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</si>
  <si>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</si>
  <si>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</si>
  <si>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</si>
  <si>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</si>
  <si>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</si>
  <si>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</si>
  <si>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</si>
  <si>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</si>
  <si>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</si>
  <si>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</si>
  <si>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</si>
  <si>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</si>
  <si>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</si>
  <si>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</si>
  <si>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</si>
  <si>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</si>
  <si>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</si>
  <si>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</si>
  <si>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</si>
  <si>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</si>
  <si>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</si>
  <si>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</si>
  <si>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</si>
  <si>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</si>
  <si>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</si>
  <si>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</si>
  <si>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</si>
  <si>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</si>
  <si>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</si>
  <si>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</si>
  <si>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</si>
  <si>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</si>
  <si>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</si>
  <si>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</si>
  <si>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</si>
  <si>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</si>
  <si>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</si>
  <si>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</si>
  <si>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</si>
  <si>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</si>
  <si>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</si>
  <si>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</si>
  <si>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</si>
  <si>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</si>
  <si>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</si>
  <si>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</si>
  <si>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</si>
  <si>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</si>
  <si>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</si>
  <si>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</si>
  <si>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</si>
  <si>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</si>
  <si>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</si>
  <si>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</si>
  <si>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</si>
  <si>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</si>
  <si>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</si>
  <si>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</si>
  <si>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</si>
  <si>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</si>
  <si>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</si>
  <si>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</si>
  <si>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</si>
  <si>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</si>
  <si>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</si>
  <si>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</si>
  <si>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</si>
  <si>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</si>
  <si>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</si>
  <si>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</si>
  <si>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</si>
  <si>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</si>
  <si>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</si>
  <si>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</si>
  <si>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</si>
  <si>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</si>
  <si>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</si>
  <si>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</si>
  <si>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</si>
  <si>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</si>
  <si>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</si>
  <si>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</si>
  <si>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</si>
  <si>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</si>
  <si>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</si>
  <si>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</si>
  <si>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</si>
  <si>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</si>
  <si>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</si>
  <si>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</si>
  <si>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</si>
  <si>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</si>
  <si>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</si>
  <si>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</si>
  <si>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</si>
  <si>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</si>
  <si>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</si>
  <si>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</si>
  <si>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</si>
  <si>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</si>
  <si>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</si>
  <si>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</si>
  <si>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</si>
  <si>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</si>
  <si>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</si>
  <si>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</si>
  <si>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</si>
  <si>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</si>
  <si>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</si>
  <si>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</si>
  <si>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</si>
  <si>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</si>
  <si>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</si>
  <si>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</si>
  <si>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</si>
  <si>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</si>
  <si>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</si>
  <si>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</si>
  <si>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</si>
  <si>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</si>
  <si>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</si>
  <si>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</si>
  <si>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</si>
  <si>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</si>
  <si>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</si>
  <si>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</si>
  <si>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</si>
  <si>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</si>
  <si>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</si>
  <si>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</si>
  <si>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</si>
  <si>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</si>
  <si>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</si>
  <si>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</si>
  <si>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</si>
  <si>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</si>
  <si>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</si>
  <si>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</si>
  <si>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</si>
  <si>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</si>
  <si>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</si>
  <si>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</si>
  <si>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</si>
  <si>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</si>
  <si>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</si>
  <si>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</si>
  <si>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</si>
  <si>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</si>
  <si>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</si>
  <si>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</si>
  <si>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</si>
  <si>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</si>
  <si>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</si>
  <si>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</si>
  <si>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</si>
  <si>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</si>
  <si>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</si>
  <si>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</si>
  <si>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</si>
  <si>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</si>
  <si>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</si>
  <si>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</si>
  <si>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</si>
  <si>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</si>
  <si>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</si>
  <si>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</si>
  <si>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</si>
  <si>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</si>
  <si>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</si>
  <si>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</si>
  <si>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</si>
  <si>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</si>
  <si>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</si>
  <si>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</si>
  <si>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</si>
  <si>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</si>
  <si>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</si>
  <si>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</si>
  <si>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</si>
  <si>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</si>
  <si>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</si>
  <si>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</si>
  <si>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</si>
  <si>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</si>
  <si>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</si>
  <si>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</si>
  <si>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</si>
  <si>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</si>
  <si>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</si>
  <si>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</si>
  <si>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</si>
  <si>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</si>
  <si>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</si>
  <si>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</si>
  <si>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</si>
  <si>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</si>
  <si>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</si>
  <si>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</si>
  <si>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</si>
  <si>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</si>
  <si>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</si>
  <si>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</si>
  <si>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</si>
  <si>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</si>
  <si>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</si>
  <si>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</si>
  <si>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</si>
  <si>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</si>
  <si>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</si>
  <si>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</si>
  <si>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</si>
  <si>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</si>
  <si>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</si>
  <si>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</si>
  <si>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</si>
  <si>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</si>
  <si>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</si>
  <si>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</si>
  <si>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</si>
  <si>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</si>
  <si>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</si>
  <si>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</si>
  <si>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</si>
  <si>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</si>
  <si>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</si>
  <si>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</si>
  <si>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</si>
  <si>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</si>
  <si>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</si>
  <si>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</si>
  <si>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</si>
  <si>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</si>
  <si>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</si>
  <si>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</si>
  <si>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</si>
  <si>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</si>
  <si>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</si>
  <si>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</si>
  <si>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</si>
  <si>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</si>
  <si>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</si>
  <si>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</si>
  <si>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</si>
  <si>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</si>
  <si>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</si>
  <si>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</si>
  <si>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</si>
  <si>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</si>
  <si>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</si>
  <si>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</si>
  <si>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</si>
  <si>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</si>
  <si>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</si>
  <si>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</si>
  <si>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</si>
  <si>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</si>
  <si>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</si>
  <si>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</si>
  <si>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</si>
  <si>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</si>
  <si>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</si>
  <si>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</si>
  <si>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</si>
  <si>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</si>
  <si>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</si>
  <si>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</si>
  <si>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</si>
  <si>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</si>
  <si>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</si>
  <si>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</si>
  <si>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</si>
  <si>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</si>
  <si>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</si>
  <si>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</si>
  <si>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</si>
  <si>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</si>
  <si>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</si>
  <si>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</si>
  <si>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</si>
  <si>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</si>
  <si>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</si>
  <si>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</si>
  <si>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</si>
  <si>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</si>
  <si>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</si>
  <si>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</si>
  <si>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</si>
  <si>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</si>
  <si>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</si>
  <si>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</si>
  <si>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</si>
  <si>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</si>
  <si>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</si>
  <si>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</si>
  <si>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</si>
  <si>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</si>
  <si>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</si>
  <si>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</si>
  <si>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</si>
  <si>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</si>
  <si>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</si>
  <si>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</si>
  <si>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</si>
  <si>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</si>
  <si>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</si>
  <si>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</si>
  <si>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</si>
  <si>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</si>
  <si>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</si>
  <si>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</si>
  <si>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</si>
  <si>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</si>
  <si>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</si>
  <si>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</si>
  <si>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</si>
  <si>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</si>
  <si>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</si>
  <si>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</si>
  <si>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</si>
  <si>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</si>
  <si>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</si>
  <si>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</si>
  <si>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</si>
  <si>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</si>
  <si>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</si>
  <si>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</si>
  <si>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</si>
  <si>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</si>
  <si>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</si>
  <si>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</si>
  <si>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</si>
  <si>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</si>
  <si>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</si>
  <si>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</si>
  <si>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</si>
  <si>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</si>
  <si>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</si>
  <si>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</si>
  <si>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</si>
  <si>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</si>
  <si>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</si>
  <si>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</si>
  <si>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</si>
  <si>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</si>
  <si>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</si>
  <si>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</si>
  <si>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</si>
  <si>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</si>
  <si>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</si>
  <si>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</si>
  <si>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</si>
  <si>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</si>
  <si>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</si>
  <si>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</si>
  <si>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</si>
  <si>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</si>
  <si>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</si>
  <si>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</si>
  <si>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</si>
  <si>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</si>
  <si>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</si>
  <si>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</si>
  <si>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</si>
  <si>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</si>
  <si>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</si>
  <si>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</si>
  <si>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</si>
  <si>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</si>
  <si>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</si>
  <si>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</si>
  <si>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</si>
  <si>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</si>
  <si>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</si>
  <si>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</si>
  <si>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</si>
  <si>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</si>
  <si>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</si>
  <si>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</si>
  <si>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</si>
  <si>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</si>
  <si>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</si>
  <si>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</si>
  <si>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</si>
  <si>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</si>
  <si>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</si>
  <si>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</si>
  <si>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</si>
  <si>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</si>
  <si>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</si>
  <si>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</si>
  <si>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</si>
  <si>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</si>
  <si>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</si>
  <si>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</si>
  <si>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</si>
  <si>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</si>
  <si>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</si>
  <si>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</si>
  <si>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</si>
  <si>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</si>
  <si>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</si>
  <si>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</si>
  <si>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</si>
  <si>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</si>
  <si>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</si>
  <si>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</si>
  <si>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</si>
  <si>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</si>
  <si>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</si>
  <si>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</si>
  <si>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</si>
  <si>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</si>
  <si>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</si>
  <si>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</si>
  <si>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</si>
  <si>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</si>
  <si>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</si>
  <si>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</si>
  <si>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</si>
  <si>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</si>
  <si>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</si>
  <si>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</si>
  <si>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</si>
  <si>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</si>
  <si>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</si>
  <si>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</si>
  <si>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</si>
  <si>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</si>
  <si>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</si>
  <si>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</si>
  <si>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</si>
  <si>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</si>
  <si>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</si>
  <si>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</si>
  <si>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</si>
  <si>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</si>
  <si>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</si>
  <si>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</si>
  <si>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</si>
  <si>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</si>
  <si>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</si>
  <si>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</si>
  <si>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</si>
  <si>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</si>
  <si>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</si>
  <si>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</si>
  <si>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</si>
  <si>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</si>
  <si>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</si>
  <si>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</si>
  <si>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</si>
  <si>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</si>
  <si>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</si>
  <si>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</si>
  <si>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</si>
  <si>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</si>
  <si>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</si>
  <si>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</si>
  <si>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</si>
  <si>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</si>
  <si>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</si>
  <si>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</si>
  <si>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</si>
  <si>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</si>
  <si>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</si>
  <si>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</si>
  <si>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</si>
  <si>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</si>
  <si>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</si>
  <si>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</si>
  <si>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</si>
  <si>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</si>
  <si>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</si>
  <si>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</si>
  <si>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</si>
  <si>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</si>
  <si>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</si>
  <si>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</si>
  <si>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</si>
  <si>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</si>
  <si>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</si>
  <si>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</si>
  <si>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</si>
  <si>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</si>
  <si>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</si>
  <si>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</si>
  <si>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</si>
  <si>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</si>
  <si>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</si>
  <si>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</si>
  <si>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</si>
  <si>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</si>
  <si>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</si>
  <si>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</si>
  <si>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</si>
  <si>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</si>
  <si>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</si>
  <si>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</si>
  <si>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</si>
  <si>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</si>
  <si>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</si>
  <si>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</si>
  <si>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</si>
  <si>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</si>
  <si>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</si>
  <si>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</si>
  <si>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</si>
  <si>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</si>
  <si>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</si>
  <si>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</si>
  <si>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</si>
  <si>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</si>
  <si>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</si>
  <si>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</si>
  <si>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</si>
  <si>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</si>
  <si>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</si>
  <si>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</si>
  <si>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</si>
  <si>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</si>
  <si>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</si>
  <si>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</si>
  <si>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</si>
  <si>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</si>
  <si>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</si>
  <si>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</si>
  <si>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</si>
  <si>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</si>
  <si>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</si>
  <si>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</si>
  <si>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</si>
  <si>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</si>
  <si>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</si>
  <si>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</si>
  <si>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</si>
  <si>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</si>
  <si>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</si>
  <si>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</si>
  <si>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</si>
  <si>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</si>
  <si>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</si>
  <si>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</si>
  <si>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</si>
  <si>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</si>
  <si>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</si>
  <si>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</si>
  <si>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</si>
  <si>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</si>
  <si>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</si>
  <si>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</si>
  <si>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</si>
  <si>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</si>
  <si>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</si>
  <si>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</si>
  <si>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</si>
  <si>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</si>
  <si>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</si>
  <si>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</si>
  <si>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</si>
  <si>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</si>
  <si>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</si>
  <si>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</si>
  <si>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</si>
  <si>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</si>
  <si>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</si>
  <si>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</si>
  <si>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</si>
  <si>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</si>
  <si>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</si>
  <si>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</si>
  <si>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</si>
  <si>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</si>
  <si>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</si>
  <si>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</si>
  <si>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</si>
  <si>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</si>
  <si>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</si>
  <si>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</si>
  <si>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</si>
  <si>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</si>
  <si>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</si>
  <si>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</si>
  <si>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</si>
  <si>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</si>
  <si>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</si>
  <si>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</si>
  <si>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</si>
  <si>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</si>
  <si>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</si>
  <si>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</si>
  <si>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</si>
  <si>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</si>
  <si>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</si>
  <si>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</si>
  <si>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</si>
  <si>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</si>
  <si>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</si>
  <si>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</si>
  <si>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</si>
  <si>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</si>
  <si>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</si>
  <si>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</si>
  <si>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</si>
  <si>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</si>
  <si>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</si>
  <si>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</si>
  <si>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</si>
  <si>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</si>
  <si>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</si>
  <si>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</si>
  <si>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</si>
  <si>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</si>
  <si>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</si>
  <si>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</si>
  <si>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</si>
  <si>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</si>
  <si>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</si>
  <si>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</si>
  <si>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</si>
  <si>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</si>
  <si>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</si>
  <si>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</si>
  <si>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</si>
  <si>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</si>
  <si>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</si>
  <si>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</si>
  <si>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</si>
  <si>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</si>
  <si>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</si>
  <si>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</si>
  <si>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</si>
  <si>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</si>
  <si>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</si>
  <si>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</si>
  <si>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</si>
  <si>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</si>
  <si>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</si>
  <si>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</si>
  <si>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</si>
  <si>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</si>
  <si>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</si>
  <si>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</si>
  <si>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</si>
  <si>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</si>
  <si>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</si>
  <si>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</si>
  <si>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</si>
  <si>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</si>
  <si>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</si>
  <si>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</si>
  <si>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</si>
  <si>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</si>
  <si>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</si>
  <si>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</si>
  <si>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</si>
  <si>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</si>
  <si>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</si>
  <si>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</si>
  <si>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</si>
  <si>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</si>
  <si>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</si>
  <si>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</si>
  <si>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</si>
  <si>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</si>
  <si>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</si>
  <si>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</si>
  <si>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</si>
  <si>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</si>
  <si>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</si>
  <si>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</si>
  <si>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</si>
  <si>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</si>
  <si>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</si>
  <si>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</si>
  <si>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</si>
  <si>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</si>
  <si>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</si>
  <si>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</si>
  <si>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</si>
  <si>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</si>
  <si>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</si>
  <si>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</si>
  <si>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</si>
  <si>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</si>
  <si>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</si>
  <si>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</si>
  <si>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</si>
  <si>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</si>
  <si>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</si>
  <si>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</si>
  <si>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</si>
  <si>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</si>
  <si>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</si>
  <si>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</si>
  <si>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</si>
  <si>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</si>
  <si>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</si>
  <si>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</si>
  <si>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</si>
  <si>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</si>
  <si>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</si>
  <si>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</si>
  <si>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</si>
  <si>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</si>
  <si>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</si>
  <si>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</si>
  <si>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</si>
  <si>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</si>
  <si>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</si>
  <si>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</si>
  <si>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</si>
  <si>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</si>
  <si>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</si>
  <si>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</si>
  <si>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</si>
  <si>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</si>
  <si>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</si>
  <si>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</si>
  <si>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</si>
  <si>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</si>
  <si>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</si>
  <si>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</si>
  <si>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</si>
  <si>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</si>
  <si>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</si>
  <si>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</si>
  <si>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</si>
  <si>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</si>
  <si>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</si>
  <si>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</si>
  <si>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</si>
  <si>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</si>
  <si>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</si>
  <si>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</si>
  <si>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</si>
  <si>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</si>
  <si>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</si>
  <si>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</si>
  <si>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</si>
  <si>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</si>
  <si>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</si>
  <si>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</si>
  <si>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</si>
  <si>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</si>
  <si>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</si>
  <si>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</si>
  <si>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</si>
  <si>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</si>
  <si>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</si>
  <si>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</si>
  <si>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</si>
  <si>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</si>
  <si>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</si>
  <si>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</si>
  <si>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</si>
  <si>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</si>
  <si>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</si>
  <si>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</si>
  <si>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</si>
  <si>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</si>
  <si>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</si>
  <si>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</si>
  <si>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</si>
  <si>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</si>
  <si>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</si>
  <si>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</si>
  <si>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</si>
  <si>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</si>
  <si>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</si>
  <si>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</si>
  <si>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</si>
  <si>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</si>
  <si>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</si>
  <si>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</si>
  <si>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</si>
  <si>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</si>
  <si>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</si>
  <si>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</si>
  <si>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</si>
  <si>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</si>
  <si>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</si>
  <si>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</si>
  <si>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</si>
  <si>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</si>
  <si>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</si>
  <si>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</si>
  <si>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</si>
  <si>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</si>
  <si>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</si>
  <si>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</si>
  <si>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</si>
  <si>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</si>
  <si>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</si>
  <si>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</si>
  <si>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</si>
  <si>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</si>
  <si>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</si>
  <si>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</si>
  <si>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</si>
  <si>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</si>
  <si>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</si>
  <si>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</si>
  <si>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</si>
  <si>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</si>
  <si>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</si>
  <si>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</si>
  <si>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</si>
  <si>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</si>
  <si>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</si>
  <si>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</si>
  <si>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</si>
  <si>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</si>
  <si>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</si>
  <si>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</si>
  <si>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</si>
  <si>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</si>
  <si>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</si>
  <si>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</si>
  <si>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</si>
  <si>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</si>
  <si>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</si>
  <si>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</si>
  <si>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</si>
  <si>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</si>
  <si>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</si>
  <si>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</si>
  <si>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</si>
  <si>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</si>
  <si>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</si>
  <si>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</si>
  <si>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</si>
  <si>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</si>
  <si>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</si>
  <si>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</si>
  <si>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</si>
  <si>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</si>
  <si>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</si>
  <si>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</si>
  <si>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</si>
  <si>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</si>
  <si>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</si>
  <si>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</si>
  <si>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</si>
  <si>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</si>
  <si>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</si>
  <si>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</si>
  <si>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</si>
  <si>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</si>
  <si>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</si>
  <si>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</si>
  <si>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</si>
  <si>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</si>
  <si>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</si>
  <si>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</si>
  <si>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</si>
  <si>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</si>
  <si>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</si>
  <si>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</si>
  <si>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</si>
  <si>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</si>
  <si>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</si>
  <si>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</si>
  <si>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</si>
  <si>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</si>
  <si>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</si>
  <si>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</si>
  <si>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</si>
  <si>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</si>
  <si>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</si>
  <si>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</si>
  <si>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</si>
  <si>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</si>
  <si>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</si>
  <si>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</si>
  <si>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</si>
  <si>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</si>
  <si>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</si>
  <si>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</si>
  <si>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</si>
  <si>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</si>
  <si>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</si>
  <si>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</si>
  <si>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</si>
  <si>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</si>
  <si>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</si>
  <si>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</si>
  <si>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</si>
  <si>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</si>
  <si>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</si>
  <si>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</si>
  <si>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</si>
  <si>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</si>
  <si>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</si>
  <si>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</si>
  <si>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</si>
  <si>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</si>
  <si>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</si>
  <si>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</si>
  <si>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</si>
  <si>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</si>
  <si>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</si>
  <si>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</si>
  <si>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</si>
  <si>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</si>
  <si>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</si>
  <si>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</si>
  <si>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</si>
  <si>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</si>
  <si>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</si>
  <si>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</si>
  <si>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</si>
  <si>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</si>
  <si>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</si>
  <si>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</si>
  <si>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</si>
  <si>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</si>
  <si>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</si>
  <si>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</si>
  <si>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</si>
  <si>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</si>
  <si>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</si>
  <si>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</si>
  <si>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</si>
  <si>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</si>
  <si>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</si>
  <si>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</si>
  <si>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</si>
  <si>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</si>
  <si>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</si>
  <si>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</si>
  <si>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</si>
  <si>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</si>
  <si>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</si>
  <si>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</si>
  <si>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</si>
  <si>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</si>
  <si>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</si>
  <si>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</si>
  <si>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</si>
  <si>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</si>
  <si>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</si>
  <si>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</si>
  <si>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</si>
  <si>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</si>
  <si>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</si>
  <si>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</si>
  <si>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</si>
  <si>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</si>
  <si>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</si>
  <si>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</si>
  <si>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</si>
  <si>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</si>
  <si>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</si>
  <si>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</si>
  <si>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</si>
  <si>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</si>
  <si>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</si>
  <si>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</si>
  <si>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</si>
  <si>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</si>
  <si>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</si>
  <si>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</si>
  <si>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</si>
  <si>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</si>
  <si>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</si>
  <si>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</si>
  <si>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</si>
  <si>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</si>
  <si>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</si>
  <si>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</si>
  <si>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</si>
  <si>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</si>
  <si>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</si>
  <si>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</si>
  <si>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</si>
  <si>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</si>
  <si>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</si>
  <si>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</si>
  <si>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</si>
  <si>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</si>
  <si>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</si>
  <si>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</si>
  <si>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</si>
  <si>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</si>
  <si>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</si>
  <si>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</si>
  <si>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</si>
  <si>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</si>
  <si>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</si>
  <si>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</si>
  <si>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</si>
  <si>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</si>
  <si>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</si>
  <si>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</si>
  <si>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</si>
  <si>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</si>
  <si>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</si>
  <si>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</si>
  <si>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</si>
  <si>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</si>
  <si>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</si>
  <si>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</si>
  <si>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</si>
  <si>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</si>
  <si>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</si>
  <si>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</si>
  <si>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</si>
  <si>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</si>
  <si>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</si>
  <si>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</si>
  <si>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</si>
  <si>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</si>
  <si>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</si>
  <si>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</si>
  <si>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</si>
  <si>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</si>
  <si>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</si>
  <si>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</si>
  <si>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</si>
  <si>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</si>
  <si>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</si>
  <si>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</si>
  <si>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</si>
  <si>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</si>
  <si>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</si>
  <si>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</si>
  <si>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</si>
  <si>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</si>
  <si>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</si>
  <si>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</si>
  <si>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</si>
  <si>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</si>
  <si>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</si>
  <si>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</si>
  <si>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</si>
  <si>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</si>
  <si>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</si>
  <si>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</si>
  <si>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</si>
  <si>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</si>
  <si>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</si>
  <si>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</si>
  <si>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</si>
  <si>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</si>
  <si>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</si>
  <si>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</si>
  <si>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</si>
  <si>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</si>
  <si>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</si>
  <si>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</si>
  <si>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</si>
  <si>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</si>
  <si>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</si>
  <si>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</si>
  <si>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</si>
  <si>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</si>
  <si>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</si>
  <si>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</si>
  <si>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</si>
  <si>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</si>
  <si>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</si>
  <si>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</si>
  <si>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</si>
  <si>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</si>
  <si>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</si>
  <si>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</si>
  <si>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</si>
  <si>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</si>
  <si>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</si>
  <si>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</si>
  <si>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</si>
  <si>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</si>
  <si>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</si>
  <si>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</si>
  <si>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</si>
  <si>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</si>
  <si>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</si>
  <si>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</si>
  <si>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</si>
  <si>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</si>
  <si>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</si>
  <si>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</si>
  <si>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</si>
  <si>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</si>
  <si>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</si>
  <si>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</si>
  <si>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</si>
  <si>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</si>
  <si>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</si>
  <si>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</si>
  <si>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</si>
  <si>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</si>
  <si>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</si>
  <si>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</si>
  <si>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</si>
  <si>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</si>
  <si>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</si>
  <si>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</si>
  <si>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</si>
  <si>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</si>
  <si>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</si>
  <si>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</si>
  <si>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</si>
  <si>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</si>
  <si>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</si>
  <si>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</si>
  <si>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</si>
  <si>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</si>
  <si>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</si>
  <si>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</si>
  <si>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</si>
  <si>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</si>
  <si>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</si>
  <si>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</si>
  <si>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</si>
  <si>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</si>
  <si>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</si>
  <si>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</si>
  <si>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</si>
  <si>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</si>
  <si>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</si>
  <si>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</si>
  <si>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</si>
  <si>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</si>
  <si>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</si>
  <si>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</si>
  <si>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</si>
  <si>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</si>
  <si>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</si>
  <si>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</si>
  <si>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</si>
  <si>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</si>
  <si>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</si>
  <si>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</si>
  <si>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</si>
  <si>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</si>
  <si>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</si>
  <si>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</si>
  <si>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</si>
  <si>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</si>
  <si>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</si>
  <si>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</si>
  <si>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</si>
  <si>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</si>
  <si>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</si>
  <si>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</si>
  <si>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</si>
  <si>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</si>
  <si>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</si>
  <si>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</si>
  <si>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</si>
  <si>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</si>
  <si>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</si>
  <si>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</si>
  <si>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</si>
  <si>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</si>
  <si>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</si>
  <si>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</si>
  <si>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</si>
  <si>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</si>
  <si>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</si>
  <si>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</si>
  <si>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</si>
  <si>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</si>
  <si>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</si>
  <si>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</si>
  <si>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</si>
  <si>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</si>
  <si>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</si>
  <si>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</si>
  <si>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</si>
  <si>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</si>
  <si>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</si>
  <si>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</si>
  <si>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</si>
  <si>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</si>
  <si>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</si>
  <si>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</si>
  <si>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</si>
  <si>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</si>
  <si>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</si>
  <si>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</si>
  <si>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</si>
  <si>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</si>
  <si>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</si>
  <si>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</si>
  <si>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</si>
  <si>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</si>
  <si>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</si>
  <si>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</si>
  <si>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</si>
  <si>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</si>
  <si>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</si>
  <si>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</si>
  <si>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</si>
  <si>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</si>
  <si>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</si>
  <si>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</si>
  <si>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</si>
  <si>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</si>
  <si>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</si>
  <si>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</si>
  <si>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</si>
  <si>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</si>
  <si>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</si>
  <si>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</si>
  <si>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</si>
  <si>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</si>
  <si>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</si>
  <si>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</si>
  <si>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</si>
  <si>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</si>
  <si>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</si>
  <si>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</si>
  <si>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</si>
  <si>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</si>
  <si>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</si>
  <si>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</si>
  <si>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</si>
  <si>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</si>
  <si>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</si>
  <si>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</si>
  <si>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</si>
  <si>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</si>
  <si>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</si>
  <si>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</si>
  <si>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</si>
  <si>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</si>
  <si>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</si>
  <si>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</si>
  <si>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</si>
  <si>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</si>
  <si>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</si>
  <si>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</si>
  <si>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</si>
  <si>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</si>
  <si>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</si>
  <si>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</si>
  <si>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</si>
  <si>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</si>
  <si>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</si>
  <si>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</si>
  <si>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</si>
  <si>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</si>
  <si>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</si>
  <si>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</si>
  <si>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</si>
  <si>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</si>
  <si>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</si>
  <si>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</si>
  <si>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</si>
  <si>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</si>
  <si>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</si>
  <si>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</si>
  <si>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</si>
  <si>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</si>
  <si>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</si>
  <si>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</si>
  <si>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</si>
  <si>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</si>
  <si>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</si>
  <si>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</si>
  <si>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</si>
  <si>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</si>
  <si>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</si>
  <si>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</si>
  <si>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</si>
  <si>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</si>
  <si>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</si>
  <si>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</si>
  <si>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</si>
  <si>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</si>
  <si>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</si>
  <si>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</si>
  <si>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</si>
  <si>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</si>
  <si>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</si>
  <si>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</si>
  <si>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</si>
  <si>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</si>
  <si>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</si>
  <si>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</si>
  <si>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</si>
  <si>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</si>
  <si>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</si>
  <si>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</si>
  <si>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</si>
  <si>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</si>
  <si>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</si>
  <si>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</si>
  <si>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</si>
  <si>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</si>
  <si>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</si>
  <si>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</si>
  <si>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</si>
  <si>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</si>
  <si>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</si>
  <si>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</si>
  <si>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</si>
  <si>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</si>
  <si>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</si>
  <si>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</si>
  <si>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</si>
  <si>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</si>
  <si>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</si>
  <si>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</si>
  <si>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</si>
  <si>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</si>
  <si>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</si>
  <si>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</si>
  <si>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</si>
  <si>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</si>
  <si>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</si>
  <si>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</si>
  <si>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</si>
  <si>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</si>
  <si>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</si>
  <si>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</si>
  <si>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</si>
  <si>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</si>
  <si>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</si>
  <si>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</si>
  <si>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</si>
  <si>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</si>
  <si>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</si>
  <si>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</si>
  <si>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</si>
  <si>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</si>
  <si>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</si>
  <si>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</si>
  <si>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</si>
  <si>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</si>
  <si>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</si>
  <si>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</si>
  <si>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</si>
  <si>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</si>
  <si>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</si>
  <si>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</si>
  <si>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</si>
  <si>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</si>
  <si>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</si>
  <si>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</si>
  <si>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</si>
  <si>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</si>
  <si>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</si>
  <si>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</si>
  <si>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</si>
  <si>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</si>
  <si>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</si>
  <si>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</si>
  <si>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</si>
  <si>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</si>
  <si>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</si>
  <si>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</si>
  <si>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</si>
  <si>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</si>
  <si>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</si>
  <si>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</si>
  <si>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</si>
  <si>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</si>
  <si>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</si>
  <si>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</si>
  <si>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</si>
  <si>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</si>
  <si>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</si>
  <si>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</si>
  <si>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</si>
  <si>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</si>
  <si>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</si>
  <si>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</si>
  <si>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</si>
  <si>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</si>
  <si>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</si>
  <si>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</si>
  <si>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</si>
  <si>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</si>
  <si>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</si>
  <si>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</si>
  <si>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</si>
  <si>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</si>
  <si>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</si>
  <si>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</si>
  <si>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</si>
  <si>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</si>
  <si>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</si>
  <si>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</si>
  <si>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</si>
  <si>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</si>
  <si>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</si>
  <si>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</si>
  <si>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</si>
  <si>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</si>
  <si>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</si>
  <si>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</si>
  <si>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</si>
  <si>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</si>
  <si>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</si>
  <si>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</si>
  <si>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</si>
  <si>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</si>
  <si>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</si>
  <si>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</si>
  <si>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</si>
  <si>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</si>
  <si>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</si>
  <si>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</si>
  <si>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</si>
  <si>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</si>
  <si>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</si>
  <si>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</si>
  <si>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</si>
  <si>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</si>
  <si>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</si>
  <si>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</si>
  <si>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</si>
  <si>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</si>
  <si>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</si>
  <si>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</si>
  <si>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</si>
  <si>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</si>
  <si>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</si>
  <si>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</si>
  <si>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</si>
  <si>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</si>
  <si>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</si>
  <si>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</si>
  <si>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</si>
  <si>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</si>
  <si>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</si>
  <si>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</si>
  <si>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</si>
  <si>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</si>
  <si>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</si>
  <si>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</si>
  <si>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</si>
  <si>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</si>
  <si>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</si>
  <si>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</si>
  <si>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</si>
  <si>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</si>
  <si>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</si>
  <si>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</si>
  <si>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</si>
  <si>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</si>
  <si>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</si>
  <si>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</si>
  <si>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</si>
  <si>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</si>
  <si>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</si>
  <si>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</si>
  <si>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</si>
  <si>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</si>
  <si>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</si>
  <si>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</si>
  <si>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</si>
  <si>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</si>
  <si>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</si>
  <si>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</si>
  <si>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</si>
  <si>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</si>
  <si>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</si>
  <si>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</si>
  <si>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</si>
  <si>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</si>
  <si>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</si>
  <si>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</si>
  <si>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</si>
  <si>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</si>
  <si>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</si>
  <si>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</si>
  <si>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</si>
  <si>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</si>
  <si>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</si>
  <si>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</si>
  <si>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</si>
  <si>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</si>
  <si>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</si>
  <si>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</si>
  <si>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</si>
  <si>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</si>
  <si>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</si>
  <si>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</si>
  <si>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</si>
  <si>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</si>
  <si>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</si>
  <si>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</si>
  <si>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</si>
  <si>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</si>
  <si>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</si>
  <si>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</si>
  <si>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</si>
  <si>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</si>
  <si>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</si>
  <si>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</si>
  <si>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</si>
  <si>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</si>
  <si>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</si>
  <si>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</si>
  <si>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</si>
  <si>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</si>
  <si>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</si>
  <si>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</si>
  <si>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</si>
  <si>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</si>
  <si>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</si>
  <si>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</si>
  <si>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</si>
  <si>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</si>
  <si>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</si>
  <si>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</si>
  <si>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</si>
  <si>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</si>
  <si>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</si>
  <si>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</si>
  <si>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</si>
  <si>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</si>
  <si>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</si>
  <si>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</si>
  <si>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</si>
  <si>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</si>
  <si>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</si>
  <si>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</si>
  <si>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</si>
  <si>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</si>
  <si>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</si>
  <si>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</si>
  <si>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</si>
  <si>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</si>
  <si>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</si>
  <si>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</si>
  <si>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</si>
  <si>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</si>
  <si>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</si>
  <si>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</si>
  <si>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</si>
  <si>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</si>
  <si>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</si>
  <si>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</si>
  <si>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</si>
  <si>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</si>
  <si>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</si>
  <si>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</si>
  <si>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</si>
  <si>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</si>
  <si>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</si>
  <si>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</si>
  <si>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</si>
  <si>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</si>
  <si>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</si>
  <si>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</si>
  <si>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</si>
  <si>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</si>
  <si>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</si>
  <si>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</si>
  <si>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</si>
  <si>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</si>
  <si>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</si>
  <si>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</si>
  <si>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</si>
  <si>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</si>
  <si>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</si>
  <si>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</si>
  <si>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</si>
  <si>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</si>
  <si>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</si>
  <si>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</si>
  <si>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</si>
  <si>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</si>
  <si>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</si>
  <si>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</si>
  <si>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</si>
  <si>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</si>
  <si>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</si>
  <si>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</si>
  <si>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</si>
  <si>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</si>
  <si>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</si>
  <si>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</si>
  <si>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</si>
  <si>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</si>
  <si>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</si>
  <si>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</si>
  <si>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</si>
  <si>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</si>
  <si>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</si>
  <si>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</si>
  <si>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</si>
  <si>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</si>
  <si>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</si>
  <si>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</si>
  <si>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</si>
  <si>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</si>
  <si>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</si>
  <si>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</si>
  <si>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</si>
  <si>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</si>
  <si>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</si>
  <si>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</si>
  <si>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</si>
  <si>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</si>
  <si>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</si>
  <si>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</si>
  <si>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</si>
  <si>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</si>
  <si>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</si>
  <si>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</si>
  <si>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</si>
  <si>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</si>
  <si>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</si>
  <si>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</si>
  <si>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</si>
  <si>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</si>
  <si>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</si>
  <si>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</si>
  <si>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</si>
  <si>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</si>
  <si>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</si>
  <si>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</si>
  <si>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</si>
  <si>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</si>
  <si>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</si>
  <si>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</si>
  <si>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</si>
  <si>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</si>
  <si>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</si>
  <si>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</si>
  <si>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</si>
  <si>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</si>
  <si>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</si>
  <si>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</si>
  <si>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</si>
  <si>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</si>
  <si>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</si>
  <si>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</si>
  <si>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</si>
  <si>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</si>
  <si>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</si>
  <si>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</si>
  <si>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</si>
  <si>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</si>
  <si>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</si>
  <si>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</si>
  <si>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</si>
  <si>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</si>
  <si>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</si>
  <si>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</si>
  <si>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</si>
  <si>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</si>
  <si>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</si>
  <si>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</si>
  <si>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</si>
  <si>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</si>
  <si>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</si>
  <si>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</si>
  <si>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</si>
  <si>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</si>
  <si>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</si>
  <si>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</si>
  <si>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</si>
  <si>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</si>
  <si>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</si>
  <si>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</si>
  <si>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</si>
  <si>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</si>
  <si>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</si>
  <si>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</si>
  <si>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</si>
  <si>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</si>
  <si>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</si>
  <si>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</si>
  <si>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</si>
  <si>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</si>
  <si>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</si>
  <si>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</si>
  <si>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</si>
  <si>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</si>
  <si>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</si>
  <si>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</si>
  <si>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</si>
  <si>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</si>
  <si>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</si>
  <si>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</si>
  <si>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</si>
  <si>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</si>
  <si>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</si>
  <si>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</si>
  <si>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</si>
  <si>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</si>
  <si>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</si>
  <si>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</si>
  <si>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</si>
  <si>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</si>
  <si>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</si>
  <si>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</si>
  <si>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</si>
  <si>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</si>
  <si>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</si>
  <si>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</si>
  <si>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</si>
  <si>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</si>
  <si>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</si>
  <si>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</si>
  <si>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</si>
  <si>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</si>
  <si>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</si>
  <si>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</si>
  <si>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</si>
  <si>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</si>
  <si>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</si>
  <si>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</si>
  <si>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</si>
  <si>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</si>
  <si>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</si>
  <si>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</si>
  <si>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</si>
  <si>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</si>
  <si>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</si>
  <si>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</si>
  <si>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</si>
  <si>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</si>
  <si>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</si>
  <si>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</si>
  <si>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</si>
  <si>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</si>
  <si>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</si>
  <si>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</si>
  <si>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</si>
  <si>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</si>
  <si>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</si>
  <si>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</si>
  <si>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</si>
  <si>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</si>
  <si>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</si>
  <si>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</si>
  <si>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</si>
  <si>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</si>
  <si>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</si>
  <si>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</si>
  <si>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</si>
  <si>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</si>
  <si>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</si>
  <si>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</si>
  <si>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</si>
  <si>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</si>
  <si>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</si>
  <si>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</si>
  <si>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</si>
  <si>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</si>
  <si>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</si>
  <si>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</si>
  <si>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</si>
  <si>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</si>
  <si>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</si>
  <si>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</si>
  <si>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</si>
  <si>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</si>
  <si>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</si>
  <si>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</si>
  <si>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</si>
  <si>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</si>
  <si>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</si>
  <si>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</si>
  <si>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</si>
  <si>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</si>
  <si>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</si>
  <si>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</si>
  <si>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</si>
  <si>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</si>
  <si>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</si>
  <si>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</si>
  <si>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</si>
  <si>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</si>
  <si>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</si>
  <si>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</si>
  <si>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</si>
  <si>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</si>
  <si>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</si>
  <si>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</si>
  <si>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</si>
  <si>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</si>
  <si>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</si>
  <si>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</si>
  <si>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</si>
  <si>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</si>
  <si>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</si>
  <si>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</si>
  <si>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</si>
  <si>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</si>
  <si>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</si>
  <si>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</si>
  <si>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</si>
  <si>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</si>
  <si>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</si>
  <si>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</si>
  <si>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</si>
  <si>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</si>
  <si>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</si>
  <si>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</si>
  <si>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</si>
  <si>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</si>
  <si>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</si>
  <si>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</si>
  <si>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</si>
  <si>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</si>
  <si>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</si>
  <si>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</si>
  <si>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</si>
  <si>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</si>
  <si>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</si>
  <si>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</si>
  <si>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</si>
  <si>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</si>
  <si>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</si>
  <si>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</si>
  <si>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</si>
  <si>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</si>
  <si>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</si>
  <si>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</si>
  <si>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</si>
  <si>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</si>
  <si>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</si>
  <si>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</si>
  <si>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</si>
  <si>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</si>
  <si>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</si>
  <si>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</si>
  <si>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</si>
  <si>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</si>
  <si>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</si>
  <si>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</si>
  <si>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</si>
  <si>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</si>
  <si>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</si>
  <si>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</si>
  <si>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</si>
  <si>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</si>
  <si>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</si>
  <si>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</si>
  <si>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</si>
  <si>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</si>
  <si>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</si>
  <si>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</si>
  <si>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</si>
  <si>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</si>
  <si>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</si>
  <si>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</si>
  <si>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</si>
  <si>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</si>
  <si>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</si>
  <si>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</si>
  <si>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</si>
  <si>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</si>
  <si>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</si>
  <si>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</si>
  <si>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</si>
  <si>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</si>
  <si>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</si>
  <si>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</si>
  <si>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</si>
  <si>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</si>
  <si>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</si>
  <si>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</si>
  <si>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</si>
  <si>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</si>
  <si>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</si>
  <si>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</si>
  <si>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</si>
  <si>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</si>
  <si>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</si>
  <si>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</si>
  <si>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</si>
  <si>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</si>
  <si>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</si>
  <si>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</si>
  <si>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</si>
  <si>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</si>
  <si>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</si>
  <si>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</si>
  <si>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</si>
  <si>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</si>
  <si>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</si>
  <si>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</si>
  <si>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</si>
  <si>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</si>
  <si>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</si>
  <si>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</si>
  <si>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</si>
  <si>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</si>
  <si>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</si>
  <si>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</si>
  <si>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</si>
  <si>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</si>
  <si>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</si>
  <si>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</si>
  <si>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</si>
  <si>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</si>
  <si>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</si>
  <si>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</si>
  <si>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</si>
  <si>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</si>
  <si>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</si>
  <si>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</si>
  <si>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</si>
  <si>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</si>
  <si>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</si>
  <si>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</si>
  <si>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</si>
  <si>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</si>
  <si>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</si>
  <si>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</si>
  <si>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</si>
  <si>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</si>
  <si>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</si>
  <si>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</si>
  <si>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</si>
  <si>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</si>
  <si>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</si>
  <si>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</si>
  <si>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</si>
  <si>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</si>
  <si>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</si>
  <si>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</si>
  <si>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</si>
  <si>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</si>
  <si>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</si>
  <si>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</si>
  <si>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</si>
  <si>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</si>
  <si>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</si>
  <si>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</si>
  <si>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</si>
  <si>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</si>
  <si>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</si>
  <si>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</si>
  <si>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</si>
  <si>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</si>
  <si>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</si>
  <si>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</si>
  <si>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</si>
  <si>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</si>
  <si>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</si>
  <si>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</si>
  <si>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</si>
  <si>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</si>
  <si>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</si>
  <si>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</si>
  <si>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</si>
  <si>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</si>
  <si>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</si>
  <si>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</si>
  <si>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</si>
  <si>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</si>
  <si>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</si>
  <si>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</si>
  <si>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</si>
  <si>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</si>
  <si>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</si>
  <si>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</si>
  <si>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</si>
  <si>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</si>
  <si>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</si>
  <si>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</si>
  <si>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</si>
  <si>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</si>
  <si>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</si>
  <si>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</si>
  <si>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</si>
  <si>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</si>
  <si>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</si>
  <si>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</si>
  <si>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</si>
  <si>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</si>
  <si>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</si>
  <si>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</si>
  <si>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</si>
  <si>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</si>
  <si>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</si>
  <si>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</si>
  <si>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</si>
  <si>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</si>
  <si>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</si>
  <si>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</si>
  <si>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</si>
  <si>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</si>
  <si>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</si>
  <si>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</si>
  <si>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</si>
  <si>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</si>
  <si>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</si>
  <si>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</si>
  <si>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</si>
  <si>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</si>
  <si>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</si>
  <si>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</si>
  <si>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</si>
  <si>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</si>
  <si>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</si>
  <si>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</si>
  <si>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</si>
  <si>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</si>
  <si>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</si>
  <si>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</si>
  <si>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</si>
  <si>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</si>
  <si>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</si>
  <si>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</si>
  <si>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</si>
  <si>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</si>
  <si>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</si>
  <si>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</si>
  <si>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</si>
  <si>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</si>
  <si>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</si>
  <si>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</si>
  <si>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</si>
  <si>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</si>
  <si>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</si>
  <si>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</si>
  <si>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</si>
  <si>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</si>
  <si>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</si>
  <si>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</si>
  <si>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</si>
  <si>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</si>
  <si>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</si>
  <si>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</si>
  <si>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</si>
  <si>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</si>
  <si>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</si>
  <si>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</si>
  <si>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</si>
  <si>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</si>
  <si>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</si>
  <si>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</si>
  <si>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</si>
  <si>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</si>
  <si>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</si>
  <si>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</si>
  <si>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</si>
  <si>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</si>
  <si>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</si>
  <si>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</si>
  <si>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</si>
  <si>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</si>
  <si>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</si>
  <si>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</si>
  <si>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</si>
  <si>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</si>
  <si>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</si>
  <si>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</si>
  <si>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</si>
  <si>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</si>
  <si>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</si>
  <si>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</si>
  <si>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</si>
  <si>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</si>
  <si>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</si>
  <si>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</si>
  <si>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</si>
  <si>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</si>
  <si>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</si>
  <si>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</si>
  <si>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</si>
  <si>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</si>
  <si>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</si>
  <si>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</si>
  <si>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</si>
  <si>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</si>
  <si>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</si>
  <si>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</si>
  <si>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</si>
  <si>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</si>
  <si>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</si>
  <si>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</si>
  <si>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</si>
  <si>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</si>
  <si>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</si>
  <si>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</si>
  <si>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</si>
  <si>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</si>
  <si>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</si>
  <si>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</si>
  <si>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</si>
  <si>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</si>
  <si>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</si>
  <si>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</si>
  <si>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</si>
  <si>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</si>
  <si>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</si>
  <si>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</si>
  <si>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</si>
  <si>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</si>
  <si>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</si>
  <si>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</si>
  <si>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</si>
  <si>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</si>
  <si>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</si>
  <si>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</si>
  <si>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</si>
  <si>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</si>
  <si>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</si>
  <si>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</si>
  <si>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</si>
  <si>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</si>
  <si>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</si>
  <si>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</si>
  <si>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</si>
  <si>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</si>
  <si>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</si>
  <si>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</si>
  <si>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</si>
  <si>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</si>
  <si>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</si>
  <si>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</si>
  <si>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</si>
  <si>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</si>
  <si>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</si>
  <si>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</si>
  <si>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</si>
  <si>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</si>
  <si>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</si>
  <si>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</si>
  <si>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</si>
  <si>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</si>
  <si>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</si>
  <si>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</si>
  <si>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</si>
  <si>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</si>
  <si>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</si>
  <si>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</si>
  <si>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</si>
  <si>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</si>
  <si>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</si>
  <si>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</si>
  <si>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</si>
  <si>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</si>
  <si>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</si>
  <si>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</si>
  <si>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</si>
  <si>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</si>
  <si>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</si>
  <si>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</si>
  <si>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</si>
  <si>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</si>
  <si>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</si>
  <si>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</si>
  <si>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</si>
  <si>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</si>
  <si>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</si>
  <si>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</si>
  <si>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</si>
  <si>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</si>
  <si>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</si>
  <si>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</si>
  <si>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</si>
  <si>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</si>
  <si>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</si>
  <si>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</si>
  <si>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</si>
  <si>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</si>
  <si>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</si>
  <si>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</si>
  <si>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</si>
  <si>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</si>
  <si>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</si>
  <si>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</si>
  <si>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</si>
  <si>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</si>
  <si>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</si>
  <si>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</si>
  <si>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</si>
  <si>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</si>
  <si>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</si>
  <si>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</si>
  <si>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</si>
  <si>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</si>
  <si>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</si>
  <si>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</si>
  <si>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</si>
  <si>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</si>
  <si>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</si>
  <si>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</si>
  <si>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</si>
  <si>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</si>
  <si>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</si>
  <si>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</si>
  <si>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</si>
  <si>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</si>
  <si>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</si>
  <si>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</si>
  <si>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</si>
  <si>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</si>
  <si>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</si>
  <si>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</si>
  <si>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</si>
  <si>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</si>
  <si>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</si>
  <si>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</si>
  <si>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</si>
  <si>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</si>
  <si>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</si>
  <si>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</si>
  <si>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</si>
  <si>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</si>
  <si>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</si>
  <si>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</si>
  <si>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</si>
  <si>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</si>
  <si>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</si>
  <si>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</si>
  <si>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</si>
  <si>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</si>
  <si>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</si>
  <si>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</si>
  <si>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</si>
  <si>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</si>
  <si>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</si>
  <si>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</si>
  <si>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</si>
  <si>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</si>
  <si>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</si>
  <si>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</si>
  <si>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</si>
  <si>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</si>
  <si>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</si>
  <si>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</si>
  <si>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</si>
  <si>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</si>
  <si>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</si>
  <si>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</si>
  <si>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</si>
  <si>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</si>
  <si>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</si>
  <si>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</si>
  <si>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</si>
  <si>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</si>
  <si>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</si>
  <si>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</si>
  <si>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</si>
  <si>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</si>
  <si>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</si>
  <si>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</si>
  <si>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</si>
  <si>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</si>
  <si>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</si>
  <si>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</si>
  <si>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</si>
  <si>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</si>
  <si>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</si>
  <si>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</si>
  <si>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</si>
  <si>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</si>
  <si>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</si>
  <si>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</si>
  <si>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</si>
  <si>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</si>
  <si>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</si>
  <si>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</si>
  <si>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</si>
  <si>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</si>
  <si>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</si>
  <si>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</si>
  <si>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</si>
  <si>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</si>
  <si>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</si>
  <si>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</si>
  <si>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</si>
  <si>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</si>
  <si>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</si>
  <si>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</si>
  <si>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</si>
  <si>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</si>
  <si>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</si>
  <si>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</si>
  <si>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</si>
  <si>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</si>
  <si>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</si>
  <si>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</si>
  <si>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</si>
  <si>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</si>
  <si>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</si>
  <si>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</si>
  <si>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</si>
  <si>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</si>
  <si>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</si>
  <si>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</si>
  <si>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</si>
  <si>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</si>
  <si>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</si>
  <si>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</si>
  <si>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</si>
  <si>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</si>
  <si>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</si>
  <si>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</si>
  <si>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</si>
  <si>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</si>
  <si>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</si>
  <si>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</si>
  <si>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</si>
  <si>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</si>
  <si>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</si>
  <si>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</si>
  <si>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</si>
  <si>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</si>
  <si>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</si>
  <si>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</si>
  <si>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</si>
  <si>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</si>
  <si>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</si>
  <si>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</si>
  <si>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</si>
  <si>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</si>
  <si>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</si>
  <si>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</si>
  <si>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</si>
  <si>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</si>
  <si>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</si>
  <si>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</si>
  <si>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</si>
  <si>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</si>
  <si>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</si>
  <si>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</si>
  <si>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</si>
  <si>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</si>
  <si>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</si>
  <si>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</si>
  <si>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</si>
  <si>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</si>
  <si>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</si>
  <si>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</si>
  <si>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</si>
  <si>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</si>
  <si>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</si>
  <si>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</si>
  <si>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</si>
  <si>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</si>
  <si>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</si>
  <si>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</si>
  <si>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</si>
  <si>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</si>
  <si>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</si>
  <si>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</si>
  <si>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</si>
  <si>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</si>
  <si>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</si>
  <si>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</si>
  <si>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</si>
  <si>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</si>
  <si>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</si>
  <si>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</si>
  <si>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</si>
  <si>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</si>
  <si>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</si>
  <si>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</si>
  <si>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</si>
  <si>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</si>
  <si>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</si>
  <si>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</si>
  <si>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</si>
  <si>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</si>
  <si>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</si>
  <si>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</si>
  <si>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</si>
  <si>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</si>
  <si>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</si>
  <si>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</si>
  <si>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</si>
  <si>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</si>
  <si>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</si>
  <si>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</si>
  <si>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</si>
  <si>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</si>
  <si>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</si>
  <si>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</si>
  <si>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</si>
  <si>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</si>
  <si>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</si>
  <si>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</si>
  <si>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</si>
  <si>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</si>
  <si>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</si>
  <si>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</si>
  <si>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</si>
  <si>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</si>
  <si>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</si>
  <si>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</si>
  <si>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</si>
  <si>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</si>
  <si>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</si>
  <si>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</si>
  <si>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</si>
  <si>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</si>
  <si>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</si>
  <si>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</si>
  <si>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</si>
  <si>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</si>
  <si>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</si>
  <si>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</si>
  <si>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</si>
  <si>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</si>
  <si>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</si>
  <si>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</si>
  <si>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</si>
  <si>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</si>
  <si>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</si>
  <si>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</si>
  <si>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</si>
  <si>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</si>
  <si>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</si>
  <si>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</si>
  <si>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</si>
  <si>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</si>
  <si>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</si>
  <si>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</si>
  <si>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</si>
  <si>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</si>
  <si>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</si>
  <si>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</si>
  <si>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</si>
  <si>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</si>
  <si>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</si>
  <si>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</si>
  <si>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</si>
  <si>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</si>
  <si>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</si>
  <si>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</si>
  <si>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</si>
  <si>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</si>
  <si>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</si>
  <si>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</si>
  <si>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</si>
  <si>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</si>
  <si>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</si>
  <si>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</si>
  <si>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</si>
  <si>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</si>
  <si>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</si>
  <si>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</si>
  <si>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</si>
  <si>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</si>
  <si>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</si>
  <si>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</si>
  <si>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</si>
  <si>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</si>
  <si>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</si>
  <si>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</si>
  <si>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</si>
  <si>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</si>
  <si>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</si>
  <si>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</si>
  <si>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</si>
  <si>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</si>
  <si>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</si>
  <si>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</si>
  <si>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</si>
  <si>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</si>
  <si>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</si>
  <si>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</si>
  <si>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</si>
  <si>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</si>
  <si>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</si>
  <si>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</si>
  <si>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</si>
  <si>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</si>
  <si>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</si>
  <si>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</si>
  <si>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</si>
  <si>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</si>
  <si>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</si>
  <si>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</si>
  <si>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</si>
  <si>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</si>
  <si>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</si>
  <si>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</si>
  <si>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</si>
  <si>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</si>
  <si>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</si>
  <si>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</si>
  <si>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</si>
  <si>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</si>
  <si>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</si>
  <si>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</si>
  <si>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</si>
  <si>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</si>
  <si>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</si>
  <si>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</si>
  <si>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</si>
  <si>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</si>
  <si>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</si>
  <si>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</si>
  <si>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</si>
  <si>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</si>
  <si>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</si>
  <si>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</si>
  <si>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</si>
  <si>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</si>
  <si>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</si>
  <si>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</si>
  <si>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</si>
  <si>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</si>
  <si>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</si>
  <si>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</si>
  <si>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</si>
  <si>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</si>
  <si>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</si>
  <si>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</si>
  <si>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</si>
  <si>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</si>
  <si>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</si>
  <si>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</si>
  <si>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</si>
  <si>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</si>
  <si>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</si>
  <si>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</si>
  <si>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</si>
  <si>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</si>
  <si>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</si>
  <si>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</si>
  <si>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</si>
  <si>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</si>
  <si>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</si>
  <si>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</si>
  <si>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</si>
  <si>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</si>
  <si>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</si>
  <si>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</si>
  <si>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</si>
  <si>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</si>
  <si>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</si>
  <si>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</si>
  <si>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</si>
  <si>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</si>
  <si>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</si>
  <si>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</si>
  <si>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</si>
  <si>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</si>
  <si>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</si>
  <si>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</si>
  <si>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</si>
  <si>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</si>
  <si>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</si>
  <si>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</si>
  <si>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</si>
  <si>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</si>
  <si>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</si>
  <si>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</si>
  <si>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</si>
  <si>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</si>
  <si>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</si>
  <si>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</si>
  <si>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</si>
  <si>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</si>
  <si>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</si>
  <si>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</si>
  <si>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</si>
  <si>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</si>
  <si>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</si>
  <si>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</si>
  <si>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</si>
  <si>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</si>
  <si>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</si>
  <si>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</si>
  <si>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</si>
  <si>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</si>
  <si>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</si>
  <si>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</si>
  <si>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</si>
  <si>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</si>
  <si>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</si>
  <si>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</si>
  <si>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</si>
  <si>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</si>
  <si>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</si>
  <si>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</si>
  <si>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</si>
  <si>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</si>
  <si>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</si>
  <si>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</si>
  <si>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</si>
  <si>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</si>
  <si>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</si>
  <si>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</si>
  <si>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</si>
  <si>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</si>
  <si>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</si>
  <si>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</si>
  <si>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</si>
  <si>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</si>
  <si>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</si>
  <si>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</si>
  <si>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</si>
  <si>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</si>
  <si>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</si>
  <si>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</si>
  <si>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</si>
  <si>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</si>
  <si>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</si>
  <si>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</si>
  <si>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</si>
  <si>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</si>
  <si>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</si>
  <si>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</si>
  <si>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</si>
  <si>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</si>
  <si>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</si>
  <si>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</si>
  <si>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</si>
  <si>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</si>
  <si>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</si>
  <si>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</si>
  <si>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</si>
  <si>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</si>
  <si>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</si>
  <si>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</si>
  <si>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</si>
  <si>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</si>
  <si>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</si>
  <si>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</si>
  <si>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</si>
  <si>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</si>
  <si>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</si>
  <si>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</si>
  <si>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</si>
  <si>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</si>
  <si>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</si>
  <si>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</si>
  <si>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</si>
  <si>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</si>
  <si>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</si>
  <si>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</si>
  <si>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</si>
  <si>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</si>
  <si>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</si>
  <si>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</si>
  <si>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</si>
  <si>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</si>
  <si>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</si>
  <si>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</si>
  <si>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</si>
  <si>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</si>
  <si>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</si>
  <si>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</si>
  <si>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</si>
  <si>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</si>
  <si>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</si>
  <si>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</si>
  <si>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</si>
  <si>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</si>
  <si>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</si>
  <si>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</si>
  <si>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</si>
  <si>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</si>
  <si>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</si>
  <si>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</si>
  <si>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</si>
  <si>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</si>
  <si>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</si>
  <si>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</si>
  <si>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</si>
  <si>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</si>
  <si>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</si>
  <si>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</si>
  <si>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</si>
  <si>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</si>
  <si>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</si>
  <si>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</si>
  <si>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</si>
  <si>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</si>
  <si>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</si>
  <si>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</si>
  <si>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</si>
  <si>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</si>
  <si>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</si>
  <si>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</si>
  <si>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</si>
  <si>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</si>
  <si>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</si>
  <si>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</si>
  <si>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</si>
  <si>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</si>
  <si>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</si>
  <si>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</si>
  <si>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</si>
  <si>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</si>
  <si>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</si>
  <si>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</si>
  <si>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</si>
  <si>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</si>
  <si>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</si>
  <si>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</si>
  <si>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</si>
  <si>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</si>
  <si>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</si>
  <si>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</si>
  <si>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</si>
  <si>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</si>
  <si>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</si>
  <si>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</si>
  <si>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</si>
  <si>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</si>
  <si>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</si>
  <si>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</si>
  <si>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</si>
  <si>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</si>
  <si>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</si>
  <si>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</si>
  <si>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</si>
  <si>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</si>
  <si>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</si>
  <si>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</si>
  <si>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</si>
  <si>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</si>
  <si>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</si>
  <si>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</si>
  <si>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</si>
  <si>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</si>
  <si>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</si>
  <si>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</si>
  <si>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</si>
  <si>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</si>
  <si>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</si>
  <si>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</si>
  <si>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</si>
  <si>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</si>
  <si>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</si>
  <si>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</si>
  <si>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</si>
  <si>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</si>
  <si>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</si>
  <si>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</si>
  <si>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</si>
  <si>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</si>
  <si>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</si>
  <si>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</si>
  <si>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</si>
  <si>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</si>
  <si>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</si>
  <si>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</si>
  <si>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</si>
  <si>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</si>
  <si>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</si>
  <si>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</si>
  <si>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</si>
  <si>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</si>
  <si>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</si>
  <si>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</si>
  <si>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</si>
  <si>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</si>
  <si>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</si>
  <si>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</si>
  <si>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</si>
  <si>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</si>
  <si>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</si>
  <si>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</si>
  <si>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</si>
  <si>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</si>
  <si>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</si>
  <si>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</si>
  <si>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</si>
  <si>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</si>
  <si>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</si>
  <si>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</si>
  <si>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</si>
  <si>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</si>
  <si>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</si>
  <si>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</si>
  <si>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</si>
  <si>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</si>
  <si>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</si>
  <si>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</si>
  <si>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</si>
  <si>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</si>
  <si>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</si>
  <si>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</si>
  <si>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</si>
  <si>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</si>
  <si>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</si>
  <si>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</si>
  <si>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</si>
  <si>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</si>
  <si>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</si>
  <si>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</si>
  <si>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</si>
  <si>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</si>
  <si>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</si>
  <si>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</si>
  <si>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</si>
  <si>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</si>
  <si>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</si>
  <si>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</si>
  <si>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</si>
  <si>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</si>
  <si>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</si>
  <si>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</si>
  <si>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</si>
  <si>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</si>
  <si>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</si>
  <si>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</si>
  <si>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</si>
  <si>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</si>
  <si>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</si>
  <si>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</si>
  <si>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</si>
  <si>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</si>
  <si>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</si>
  <si>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</si>
  <si>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</si>
  <si>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</si>
  <si>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</si>
  <si>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</si>
  <si>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</si>
  <si>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</si>
  <si>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</si>
  <si>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</si>
  <si>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</si>
  <si>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</si>
  <si>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</si>
  <si>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</si>
  <si>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</si>
  <si>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</si>
  <si>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</si>
  <si>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</si>
  <si>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</si>
  <si>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</si>
  <si>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</si>
  <si>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</si>
  <si>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</si>
  <si>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</si>
  <si>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</si>
  <si>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</si>
  <si>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</si>
  <si>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</si>
  <si>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</si>
  <si>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</si>
  <si>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</si>
  <si>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</si>
  <si>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</si>
  <si>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</si>
  <si>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</si>
  <si>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</si>
  <si>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</si>
  <si>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</si>
  <si>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</si>
  <si>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</si>
  <si>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</si>
  <si>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</si>
  <si>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</si>
  <si>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</si>
  <si>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</si>
  <si>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</si>
  <si>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</si>
  <si>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</si>
  <si>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</si>
  <si>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</si>
  <si>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</si>
  <si>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</si>
  <si>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</si>
  <si>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</si>
  <si>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</si>
  <si>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</si>
  <si>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</si>
  <si>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</si>
  <si>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</si>
  <si>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</si>
  <si>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</si>
  <si>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</si>
  <si>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</si>
  <si>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</si>
  <si>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</si>
  <si>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</si>
  <si>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</si>
  <si>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</si>
  <si>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</si>
  <si>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</si>
  <si>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</si>
  <si>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</si>
  <si>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</si>
  <si>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</si>
  <si>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</si>
  <si>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</si>
  <si>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</si>
  <si>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</si>
  <si>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</si>
  <si>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</si>
  <si>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</si>
  <si>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</si>
  <si>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</si>
  <si>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</si>
  <si>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</si>
  <si>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</si>
  <si>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</si>
  <si>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</si>
  <si>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</si>
  <si>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</si>
  <si>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</si>
  <si>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</si>
  <si>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</si>
  <si>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</si>
  <si>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</si>
  <si>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</si>
  <si>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</si>
  <si>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</si>
  <si>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</si>
  <si>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</si>
  <si>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</si>
  <si>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</si>
  <si>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</si>
  <si>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</si>
  <si>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</si>
  <si>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</si>
  <si>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</si>
  <si>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</si>
  <si>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</si>
  <si>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</si>
  <si>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</si>
  <si>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</si>
  <si>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</si>
  <si>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</si>
  <si>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</si>
  <si>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</si>
  <si>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</si>
  <si>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</si>
  <si>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</si>
  <si>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</si>
  <si>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</si>
  <si>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</si>
  <si>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</si>
  <si>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</si>
  <si>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</si>
  <si>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</si>
  <si>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</si>
  <si>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</si>
  <si>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</si>
  <si>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</si>
  <si>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</si>
  <si>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</si>
  <si>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</si>
  <si>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</si>
  <si>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</si>
  <si>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</si>
  <si>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</si>
  <si>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</si>
  <si>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</si>
  <si>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</si>
  <si>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</si>
  <si>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</si>
  <si>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</si>
  <si>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</si>
  <si>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</si>
  <si>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</si>
  <si>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</si>
  <si>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</si>
  <si>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</si>
  <si>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</si>
  <si>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</si>
  <si>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</si>
  <si>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</si>
  <si>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</si>
  <si>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</si>
  <si>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</si>
  <si>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</si>
  <si>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</si>
  <si>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</si>
  <si>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</si>
  <si>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</si>
  <si>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</si>
  <si>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</si>
  <si>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</si>
  <si>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</si>
  <si>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</si>
  <si>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</si>
  <si>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</si>
  <si>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</si>
  <si>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</si>
  <si>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</si>
  <si>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</si>
  <si>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</si>
  <si>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</si>
  <si>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</si>
  <si>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</si>
  <si>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</si>
  <si>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</si>
  <si>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</si>
  <si>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</si>
  <si>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</si>
  <si>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</si>
  <si>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</si>
  <si>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</si>
  <si>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</si>
  <si>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</si>
  <si>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</si>
  <si>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</si>
  <si>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</si>
  <si>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</si>
  <si>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</si>
  <si>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</si>
  <si>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</si>
  <si>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</si>
  <si>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</si>
  <si>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</si>
  <si>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</si>
  <si>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</si>
  <si>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</si>
  <si>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</si>
  <si>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</si>
  <si>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</si>
  <si>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</si>
  <si>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</si>
  <si>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</si>
  <si>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</si>
  <si>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</si>
  <si>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</si>
  <si>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</si>
  <si>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</si>
  <si>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</si>
  <si>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</si>
  <si>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</si>
  <si>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</si>
  <si>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</si>
  <si>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</si>
  <si>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</si>
  <si>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</si>
  <si>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</si>
  <si>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</si>
  <si>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</si>
  <si>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</si>
  <si>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</si>
  <si>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</si>
  <si>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</si>
  <si>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</si>
  <si>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</si>
  <si>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</si>
  <si>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</si>
  <si>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</si>
  <si>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</si>
  <si>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</si>
  <si>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</si>
  <si>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</si>
  <si>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</si>
  <si>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</si>
  <si>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</si>
  <si>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</si>
  <si>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</si>
  <si>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</si>
  <si>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PCM-20251117-00001785</t>
  </si>
  <si>
    <t>riy0605</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</si>
  <si>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</si>
  <si>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</si>
  <si>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</si>
  <si>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</si>
  <si>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</si>
  <si>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</si>
  <si>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</si>
  <si>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</si>
  <si>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</si>
  <si>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jed0732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</si>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</sst>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315.8337574074103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1.2553703709272668E-2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45978.782183333336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45978.782183333336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45978.782183333336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45978.782183333336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45978.782183333336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45978.782183333336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45978.782183333336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45978.782183333336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45978.782183333336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45978.782183333336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45978.782183333336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45978.782183333336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45978.782183333336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45978.782183333336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45978.782183333336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45978.782183333336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45978.782183333336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45978.782183333336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45978.782183333336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45978.782183333336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45978.782183333336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45978.782183333336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45978.782183333336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45978.782183333336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45978.782183333336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45978.782183333336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45978.782183333336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45978.782183333336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45978.782183333336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45978.782183333336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45978.782183333336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45978.782183333336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45978.782183333336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45978.782183333336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45978.782183333336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45978.782183333336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45978.782183333336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45978.782183333336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45978.782183333336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45978.782183333336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45978.782183333336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45978.782183333336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45978.782183333336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45978.782183333336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45978.782183333336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45978.782183333336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45978.782183333336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45978.782183333336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45978.782183333336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45978.782183333336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45978.782183333336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45978.782183333336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45978.782183333336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45978.782183333336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45978.782183333336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45978.782183333336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45978.782183333336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45978.782183333336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45978.782183333336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45978.782183333336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45978.782183333336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45978.782183333336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45978.782183333336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45978.782183333336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45978.782183333336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45978.782183333336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45978.782183333336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45978.782183333336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45978.782183333336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180E0347-B261-4509-9AB3-515A4C657462}"/>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8" sqref="K1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153.78234537037497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4.3977314817311708E-2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0" t="s">
        <v>39109</v>
      </c>
      <c r="B5" s="61" t="str">
        <f>IFERROR(VLOOKUP(D5,DB!A:K,11,0),"")</f>
        <v>R2</v>
      </c>
      <c r="C5" s="18">
        <v>3</v>
      </c>
      <c r="D5" s="18" t="s">
        <v>25749</v>
      </c>
      <c r="E5" s="102" t="s">
        <v>39102</v>
      </c>
      <c r="F5" s="74">
        <v>45978.767187500001</v>
      </c>
      <c r="G5" s="75">
        <f ca="1">IFERROR(NOW()-F5,"-")</f>
        <v>1.499583333497867E-2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39" t="s">
        <v>39111</v>
      </c>
      <c r="B6" s="61" t="str">
        <f>IFERROR(VLOOKUP(D6,DB!A:K,11,0),"")</f>
        <v>R2</v>
      </c>
      <c r="C6" s="18">
        <v>1</v>
      </c>
      <c r="D6" s="18" t="s">
        <v>39112</v>
      </c>
      <c r="E6" s="102" t="s">
        <v>39021</v>
      </c>
      <c r="F6" s="103">
        <v>45978.77447916667</v>
      </c>
      <c r="G6" s="104">
        <f ca="1">IFERROR(NOW()-F6,"-")</f>
        <v>7.7041666663717479E-3</v>
      </c>
      <c r="H6" s="134">
        <v>45978.768599537034</v>
      </c>
      <c r="I6" s="18" t="str">
        <f>IFERROR(VLOOKUP(D6,DB!A:F,6,0),"")</f>
        <v>Generator-SG</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45978.782183333336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45978.782183333336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45978.782183333336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45978.782183333336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45978.782183333336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45978.782183333336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45978.782183333336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45978.782183333336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45978.782183333336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45978.782183333336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45978.782183333336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45978.782183333336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45978.782183333336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45978.782183333336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45978.782183333336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45978.782183333336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45978.782183333336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45978.782183333336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45978.782183333336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45978.782183333336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45978.782183333336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45978.782183333336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45978.782183333336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45978.782183333336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45978.782183333336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45978.782183333336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45978.782183333336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45978.782183333336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45978.782183333336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45978.782183333336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45978.782183333336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45978.782183333336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45978.782183333336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45978.782183333336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45978.782183333336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45978.782183333336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45978.782183333336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45978.782183333336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45978.782183333336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45978.782183333336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45978.782183333336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45978.782183333336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45978.782183333336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45978.782183333336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45978.782183333336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45978.782183333336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45978.782183333336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45978.782183333336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45978.782183333336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45978.782183333336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45978.782183333336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45978.782183333336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45978.782183333336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45978.782183333336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45978.782183333336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45978.782183333336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45978.782183333336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45978.782183333336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45978.782183333336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45978.782183333336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45978.782183333336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45978.782183333336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45978.782183333336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45978.782183333336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45978.782183333336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45978.782183333336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45978.782183333336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45978.782183333336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45978.782183333336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45978.782183333336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45978.782183333336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45978.782183333336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45978.782183333336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45978.782183333336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45978.782183333336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45978.782183333336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45978.782183333336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45978.782183333336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45978.782183333336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45978.782183333336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45978.782183333336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45978.782183333336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45978.782183333336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45978.782183333336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45978.782183333336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45978.782183333336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45978.782183333336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45978.782183333336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45978.782183333336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45978.782183333336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45978.782183333336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45978.782183333336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45978.782183333336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45978.782183333336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45978.782183333336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45978.782183333336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45978.782183333336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45978.782183333336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45978.782183333336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45978.782183333336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45978.782183333336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45978.782183333336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45978.782183333336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45978.782183333336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45978.782183333336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45978.782183333336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45978.782183333336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45978.782183333336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45978.782183333336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45978.782183333336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45978.782183333336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45978.782183333336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45978.782183333336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45978.782183333336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45978.782183333336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45978.782183333336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45978.782183333336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45978.782183333336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45978.782183333336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45978.782183333336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45978.782183333336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45978.782183333336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45978.782183333336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45978.782183333336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45978.782183333336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45978.782183333336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45978.782183333336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45978.782183333336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45978.782183333336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45978.782183333336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45978.782183333336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45978.782183333336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45978.782183333336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45978.782183333336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45978.782183333336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45978.782183333336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45978.782183333336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45978.782183333336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45978.782183333336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45978.782183333336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45978.782183333336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45978.782183333336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45978.782183333336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45978.782183333336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45978.782183333336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45978.782183333336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45978.782183333336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45978.782183333336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45978.782183333336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45978.782183333336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45978.782183333336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45978.782183333336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45978.782183333336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45978.782183333336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45978.782183333336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45978.782183333336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45978.782183333336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45978.782183333336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45978.782183333336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45978.782183333336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45978.782183333336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45978.782183333336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45978.782183333336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45978.782183333336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45978.782183333336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45978.782183333336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45978.782183333336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45978.782183333336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45978.782183333336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45978.782183333336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45978.782183333336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45978.782183333336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45978.782183333336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45978.782183333336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45978.782183333336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45978.782183333336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45978.782183333336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45978.782183333336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45978.782183333336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45978.782183333336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45978.782183333336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45978.782183333336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45978.782183333336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45978.782183333336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45978.782183333336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45978.782183333336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45978.782183333336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45978.782183333336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45978.782183333336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45978.782183333336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45978.782183333336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45978.782183333336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45978.782183333336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45978.782183333336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45978.782183333336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45978.782183333336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45978.782183333336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45978.782183333336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45978.782183333336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tabSelected="1" workbookViewId="0">
      <selection activeCell="D6" sqref="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45978.782183333336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45978.782183333336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45978.782183333336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45978.782183333336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45978.782183333336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45978.782183333336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45978.782183333336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45978.782183333336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45978.782183333336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45978.782183333336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45978.782183333336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45978.782183333336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45978.782183333336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45978.782183333336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45978.782183333336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45978.782183333336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45978.782183333336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45978.782183333336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45978.782183333336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45978.782183333336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45978.782183333336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45978.782183333336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45978.782183333336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45978.782183333336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45978.782183333336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45978.782183333336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45978.782183333336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45978.782183333336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45978.782183333336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45978.782183333336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45978.782183333336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45978.782183333336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45978.782183333336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45978.782183333336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45978.782183333336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45978.782183333336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45978.782183333336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45978.782183333336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45978.782183333336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45978.782183333336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45978.782183333336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45978.782183333336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45978.782183333336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45978.782183333336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45978.782183333336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45978.782183333336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45978.782183333336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45978.782183333336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45978.782183333336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45978.782183333336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45978.782183333336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45978.782183333336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45978.782183333336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45978.782183333336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45978.782183333336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45978.782183333336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45978.782183333336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45978.782183333336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45978.782183333336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45978.782183333336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45978.782183333336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45978.782183333336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45978.782183333336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45978.782183333336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45978.782183333336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45978.782183333336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45978.782183333336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45978.782183333336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45978.782183333336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45978.782183333336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45978.782183333336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45978.782183333336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45978.782183333336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45978.782183333336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45978.782183333336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45978.782183333336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45978.782183333336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45978.782183333336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45978.782183333336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45978.782183333336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45978.782183333336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45978.782183333336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45978.782183333336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45978.782183333336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45978.782183333336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45978.782183333336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45978.782183333336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45978.782183333336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45978.782183333336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45978.782183333336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45978.782183333336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45978.782183333336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45978.782183333336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45978.782183333336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45978.782183333336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45978.782183333336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45978.782183333336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45978.782183333336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45978.782183333336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45978.782183333336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45978.782183333336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45978.782183333336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45978.782183333336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45978.782183333336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45978.782183333336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45978.782183333336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45978.782183333336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45978.782183333336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45978.782183333336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45978.782183333336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45978.782183333336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45978.782183333336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45978.782183333336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45978.782183333336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45978.782183333336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45978.782183333336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45978.782183333336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45978.782183333336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45978.782183333336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45978.782183333336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45978.782183333336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45978.782183333336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45978.782183333336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45978.782183333336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45978.782183333336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45978.782183333336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45978.782183333336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45978.782183333336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45978.782183333336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45978.782183333336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45978.782183333336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45978.782183333336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45978.782183333336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45978.782183333336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45978.782183333336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45978.782183333336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45978.782183333336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45978.782183333336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45978.782183333336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45978.782183333336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45978.782183333336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45978.782183333336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45978.782183333336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45978.782183333336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45978.782183333336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45978.782183333336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45978.782183333336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45978.782183333336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45978.782183333336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45978.782183333336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45978.782183333336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45978.782183333336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45978.782183333336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45978.782183333336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45978.782183333336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45978.782183333336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45978.782183333336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45978.782183333336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45978.782183333336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45978.782183333336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45978.782183333336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45978.782183333336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45978.782183333336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45978.782183333336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45978.782183333336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45978.782183333336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45978.782183333336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45978.782183333336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45978.782183333336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45978.782183333336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45978.782183333336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45978.782183333336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45978.782183333336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45978.782183333336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45978.782183333336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45978.782183333336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45978.782183333336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45978.782183333336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45978.782183333336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45978.782183333336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45978.782183333336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45978.782183333336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45978.782183333336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45978.782183333336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45978.782183333336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45978.782183333336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45978.782183333336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45978.782183333336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45978.782183333336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45978.782183333336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45978.782183333336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45978.782183333336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45978.782183333336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45978.782183333336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45978.782183333336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45978.782183333336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45978.782183333336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45978.782183333336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45978.782183333336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45978.782183333336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45978.782183333336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45978.782183333336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45978.782183333336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45978.782183333336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45978.782183333336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45978.782183333336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45978.782183333336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45978.782183333336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45978.782183333336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45978.782183333336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45978.782183333336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45978.782183333336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45978.782183333336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45978.782183333336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45978.782183333336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45978.782183333336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45978.782183333336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45978.782183333336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45978.782183333336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45978.782183333336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45978.782183333336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45978.782183333336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45978.782183333336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45978.782183333336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45978.782183333336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45978.782183333336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45978.782183333336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45978.782183333336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45978.782183333336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45978.782183333336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45978.782183333336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45978.782183333336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45978.782183333336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45978.782183333336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45978.782183333336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45978.782183333336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45978.782183333336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45978.782183333336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45978.782183333336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45978.782183333336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45978.782183333336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45978.782183333336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45978.782183333336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45978.782183333336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45978.782183333336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45978.782183333336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45978.782183333336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45978.782183333336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45978.782183333336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45978.782183333336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45978.782183333336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45978.782183333336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45978.782183333336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45978.782183333336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45978.782183333336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45978.782183333336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45978.782183333336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45978.782183333336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45978.782183333336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45978.782183333336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45978.782183333336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45978.782183333336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45978.782183333336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45978.782183333336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45978.782183333336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45978.782183333336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45978.782183333336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45978.782183333336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45978.782183333336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45978.782183333336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45978.782183333336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45978.782183333336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45978.782183333336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45978.782183333336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45978.782183333336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45978.782183333336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45978.782183333336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45978.782183333336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45978.782183333336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45978.782183333336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45978.782183333336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45978.782183333336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45978.782183333336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45978.782183333336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45978.782183333336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45978.782183333336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45978.782183333336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45978.782183333336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45978.782183333336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45978.782183333336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45978.782183333336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45978.782183333336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45978.782183333336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45978.782183333336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45978.782183333336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45978.782183333336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45978.782183333336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45978.782183333336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45978.782183333336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45978.782183333336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45978.782183333336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45978.782183333336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45978.782183333336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45978.782183333336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45978.782183333336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45978.782183333336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45978.782183333336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45978.782183333336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45978.782183333336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45978.782183333336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45978.782183333336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45978.782183333336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45978.782183333336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45978.782183333336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45978.782183333336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45978.782183333336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45978.782183333336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45978.782183333336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45978.782183333336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45978.782183333336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45978.782183333336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45978.782183333336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45978.782183333336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45978.782183333336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45978.782183333336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45978.782183333336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45978.782183333336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45978.782183333336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45978.782183333336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45978.782183333336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45978.782183333336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45978.782183333336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45978.782183333336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45978.782183333336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45978.782183333336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45978.782183333336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45978.782183333336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45978.782183333336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45978.782183333336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45978.782183333336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45978.782183333336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45978.782183333336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45978.782183333336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45978.782183333336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45978.782183333336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45978.782183333336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45978.782183333336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45978.782183333336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45978.782183333336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45978.782183333336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45978.782183333336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45978.782183333336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45978.782183333336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45978.782183333336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45978.782183333336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45978.782183333336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45978.782183333336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45978.782183333336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45978.782183333336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45978.782183333336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45978.782183333336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45978.782183333336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45978.782183333336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45978.782183333336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45978.782183333336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45978.782183333336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45978.782183333336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45978.782183333336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45978.782183333336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45978.782183333336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45978.782183333336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45978.782183333336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45978.782183333336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45978.782183333336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45978.782183333336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45978.782183333336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45978.782183333336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45978.782183333336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45978.782183333336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45978.782183333336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45978.782183333336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45978.782183333336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45978.782183333336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45978.782183333336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45978.782183333336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45978.782183333336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45978.782183333336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45978.782183333336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45978.782183333336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45978.782183333336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45978.782183333336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45978.782183333336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45978.782183333336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45978.782183333336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45978.782183333336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45978.782183333336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45978.782183333336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45978.782183333336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45978.782183333336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45978.782183333336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45978.782183333336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45978.782183333336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45978.782183333336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45978.782183333336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45978.782183333336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45978.782183333336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45978.782183333336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45978.782183333336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45978.782183333336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45978.782183333336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45978.782183333336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45978.782183333336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45978.782183333336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45978.782183333336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45978.782183333336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45978.782183333336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45978.782183333336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45978.782183333336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45978.782183333336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45978.782183333336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45978.782183333336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45978.782183333336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45978.782183333336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45978.782183333336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45978.782183333336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45978.782183333336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45978.782183333336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45978.782183333336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45978.782183333336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45978.782183333336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45978.782183333336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45978.782183333336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45978.782183333336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45978.782183333336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45978.782183333336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45978.782183333336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45978.782183333336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45978.782183333336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45978.782183333336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45978.782183333336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45978.782183333336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45978.782183333336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45978.782183333336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45978.782183333336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45978.782183333336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45978.782183333336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45978.782183333336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45978.782183333336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45978.782183333336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45978.782183333336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45978.782183333336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45978.782183333336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45978.782183333336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45978.782183333336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45978.782183333336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45978.782183333336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45978.782183333336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45978.782183333336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45978.782183333336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45978.782183333336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45978.782183333336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45978.782183333336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45978.782183333336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45978.782183333336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45978.782183333336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45978.782183333336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45978.782183333336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45978.782183333336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45978.782183333336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45978.782183333336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45978.782183333336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45978.782183333336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45978.782183333336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45978.782183333336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45978.782183333336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45978.782183333336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45978.782183333336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45978.782183333336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45978.782183333336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45978.782183333336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45978.782183333336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45978.782183333336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45978.782183333336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45978.782183333336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45978.782183333336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45978.782183333336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45978.782183333336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45978.782183333336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45978.782183333336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45978.782183333336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45978.782183333336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45978.782183333336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45978.782183333336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45978.782183333336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45978.782183333336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45978.782183333336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45978.782183333336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45978.782183333336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45978.782183333336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45978.782183333336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45978.782183333336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45978.782183333336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45978.782183333336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45978.782183333336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45978.782183333336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45978.782183333336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45978.782183333336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45978.782183333336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45978.782183333336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45978.782183333336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45978.782183333336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45978.782183333336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45978.782183333336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45978.782183333336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45978.782183333336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45978.782183333336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45978.782183333336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45978.782183333336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45978.782183333336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45978.782183333336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45978.782183333336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45978.782183333336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45978.782183333336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45978.782183333336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45978.782183333336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45978.782183333336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45978.782183333336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45978.782183333336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45978.782183333336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45978.782183333336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45978.782183333336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45978.782183333336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45978.782183333336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45978.782183333336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45978.782183333336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45978.782183333336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45978.782183333336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45978.782183333336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45978.782183333336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45978.782183333336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45978.782183333336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45978.782183333336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45978.782183333336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45978.782183333336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45978.782183333336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45978.782183333336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45978.782183333336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45978.782183333336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45978.782183333336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45978.782183333336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45978.782183333336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45978.782183333336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45978.782183333336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45978.782183333336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45978.782183333336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45978.782183333336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45978.782183333336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45978.782183333336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45978.782183333336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45978.782183333336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45978.782183333336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45978.782183333336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45978.782183333336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45978.782183333336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45978.782183333336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45978.782183333336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45978.782183333336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45978.782183333336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45978.782183333336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45978.782183333336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45978.782183333336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45978.782183333336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45978.782183333336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45978.782183333336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45978.782183333336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45978.782183333336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45978.782183333336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45978.782183333336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45978.782183333336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45978.782183333336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45978.782183333336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45978.782183333336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45978.782183333336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45978.782183333336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45978.782183333336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45978.782183333336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45978.782183333336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45978.782183333336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45978.782183333336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45978.782183333336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45978.782183333336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45978.782183333336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45978.782183333336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45978.782183333336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45978.782183333336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45978.782183333336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45978.782183333336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45978.782183333336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45978.782183333336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45978.782183333336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45978.782183333336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45978.782183333336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45978.782183333336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45978.782183333336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45978.782183333336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45978.782183333336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45978.782183333336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45978.782183333336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45978.782183333336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45978.782183333336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45978.782183333336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45978.782183333336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45978.782183333336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45978.782183333336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45978.782183333336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45978.782183333336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45978.782183333336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45978.782183333336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45978.782183333336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45978.782183333336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45978.782183333336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45978.782183333336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45978.782183333336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45978.782183333336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45978.782183333336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45978.782183333336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45978.782183333336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45978.782183333336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45978.782183333336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45978.782183333336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45978.782183333336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45978.782183333336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45978.782183333336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45978.782183333336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45978.782183333336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45978.782183333336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45978.782183333336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45978.782183333336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45978.782183333336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45978.782183333336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45978.782183333336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45978.782183333336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45978.782183333336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45978.782183333336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45978.782183333336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45978.782183333336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45978.782183333336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45978.782183333336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45978.782183333336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45978.782183333336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45978.782183333336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45978.782183333336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45978.782183333336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45978.782183333336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45978.782183333336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45978.782183333336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45978.782183333336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45978.782183333336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45978.782183333336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45978.782183333336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45978.782183333336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45978.782183333336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45978.782183333336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45978.782183333336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45978.782183333336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45978.782183333336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45978.782183333336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45978.782183333336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45978.782183333336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45978.782183333336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45978.782183333336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45978.782183333336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45978.782183333336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45978.782183333336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45978.782183333336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45978.782183333336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45978.782183333336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45978.782183333336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45978.782183333336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45978.782183333336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45978.782183333336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45978.782183333336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45978.782183333336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45978.782183333336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45978.782183333336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45978.782183333336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45978.782183333336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45978.782183333336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45978.782183333336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45978.782183333336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45978.782183333336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45978.782183333336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45978.782183333336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45978.782183333336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45978.782183333336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45978.782183333336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45978.782183333336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45978.782183333336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45978.782183333336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45978.782183333336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45978.782183333336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45978.782183333336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45978.782183333336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45978.782183333336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45978.782183333336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45978.782183333336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45978.782183333336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45978.782183333336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45978.782183333336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45978.782183333336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45978.782183333336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45978.782183333336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45978.782183333336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45978.782183333336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45978.782183333336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45978.782183333336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45978.782183333336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45978.782183333336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45978.782183333336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45978.782183333336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45978.782183333336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45978.782183333336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45978.782183333336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45978.782183333336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45978.782183333336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45978.782183333336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45978.782183333336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45978.782183333336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45978.782183333336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45978.782183333336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45978.782183333336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45978.782183333336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45978.782183333336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45978.782183333336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45978.782183333336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45978.782183333336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45978.782183333336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45978.782183333336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45978.782183333336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45978.782183333336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45978.782183333336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45978.782183333336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45978.782183333336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45978.782183333336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45978.782183333336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45978.782183333336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45978.782183333336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45978.782183333336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45978.782183333336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45978.782183333336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45978.782183333336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45978.782183333336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45978.782183333336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45978.782183333336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45978.782183333336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45978.782183333336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45978.782183333336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45978.782183333336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45978.782183333336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45978.782183333336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45978.782183333336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45978.782183333336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45978.782183333336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45978.782183333336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45978.782183333336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45978.782183333336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45978.782183333336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45978.782183333336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45978.782183333336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45978.782183333336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45978.782183333336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45978.782183333336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45978.782183333336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45978.782183333336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45978.782183333336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45978.782183333336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45978.782183333336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45978.782183333336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45978.782183333336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45978.782183333336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45978.782183333336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45978.782183333336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45978.782183333336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45978.782183333336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45978.782183333336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45978.782183333336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45978.782183333336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45978.782183333336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45978.782183333336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45978.782183333336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45978.782183333336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45978.782183333336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45978.782183333336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45978.782183333336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45978.782183333336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45978.782183333336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45978.782183333336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45978.782183333336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45978.782183333336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45978.782183333336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45978.782183333336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45978.782183333336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45978.782183333336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45978.782183333336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45978.782183333336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45978.782183333336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45978.782183333336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45978.782183333336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45978.782183333336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45978.782183333336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45978.782183333336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45978.782183333336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45978.782183333336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45978.782183333336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45978.782183333336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45978.782183333336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45978.782183333336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45978.782183333336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45978.782183333336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45978.782183333336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45978.782183333336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45978.782183333336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45978.782183333336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45978.782183333336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45978.782183333336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45978.782183333336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45978.782183333336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45978.782183333336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45978.782183333336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45978.782183333336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45978.782183333336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45978.782183333336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45978.782183333336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45978.782183333336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45978.782183333336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45978.782183333336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45978.782183333336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45978.782183333336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45978.782183333336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45978.782183333336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45978.782183333336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45978.782183333336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45978.782183333336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45978.782183333336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45978.782183333336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45978.782183333336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45978.782183333336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45978.782183333336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45978.782183333336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45978.782183333336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45978.782183333336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45978.782183333336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45978.782183333336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45978.782183333336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45978.782183333336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45978.782183333336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45978.782183333336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45978.782183333336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45978.782183333336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45978.782183333336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45978.782183333336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45978.782183333336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45978.782183333336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45978.782183333336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45978.782183333336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45978.782183333336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45978.782183333336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45978.782183333336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45978.782183333336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45978.782183333336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45978.782183333336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45978.782183333336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45978.782183333336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45978.782183333336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45978.782183333336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45978.782183333336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45978.782183333336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45978.782183333336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45978.782183333336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45978.782183333336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45978.782183333336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45978.782183333336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45978.782183333336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45978.782183333336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45978.782183333336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45978.782183333336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45978.782183333336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45978.782183333336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45978.782183333336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45978.782183333336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45978.782183333336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45978.782183333336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45978.782183333336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45978.782183333336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45978.782183333336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45978.782183333336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45978.782183333336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45978.782183333336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45978.782183333336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45978.782183333336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45978.782183333336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45978.782183333336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45978.782183333336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45978.782183333336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45978.782183333336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45978.782183333336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45978.782183333336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45978.782183333336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45978.782183333336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45978.782183333336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45978.782183333336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45978.782183333336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45978.782183333336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45978.782183333336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45978.782183333336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45978.782183333336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45978.782183333336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45978.782183333336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45978.782183333336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45978.782183333336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45978.782183333336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45978.782183333336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45978.782183333336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45978.782183333336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45978.782183333336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45978.782183333336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45978.782183333336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45978.782183333336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45978.782183333336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45978.782183333336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45978.782183333336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45978.782183333336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45978.782183333336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45978.782183333336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45978.782183333336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45978.782183333336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45978.782183333336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45978.782183333336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45978.782183333336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45978.782183333336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45978.782183333336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45978.782183333336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45978.782183333336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45978.782183333336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45978.782183333336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45978.782183333336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45978.782183333336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45978.782183333336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45978.782183333336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45978.782183333336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45978.782183333336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45978.782183333336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45978.782183333336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45978.782183333336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45978.782183333336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45978.782183333336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45978.782183333336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45978.782183333336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45978.782183333336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45978.782183333336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45978.782183333336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45978.782183333336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45978.782183333336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45978.782183333336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45978.782183333336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45978.782183333336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45978.782183333336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45978.782183333336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45978.782183333336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45978.782183333336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45978.782183333336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45978.782183333336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45978.782183333336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45978.782183333336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45978.782183333336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45978.782183333336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45978.782183333336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45978.782183333336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45978.782183333336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45978.782183333336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45978.782183333336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45978.782183333336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45978.782183333336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45978.782183333336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275.30146574074024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4</v>
      </c>
      <c r="D3" s="91" t="s">
        <v>36646</v>
      </c>
      <c r="E3" s="94" t="s">
        <v>39021</v>
      </c>
      <c r="F3" s="95">
        <v>45978.742175925923</v>
      </c>
      <c r="G3" s="96">
        <f ca="1">IFERROR(NOW()-F3,"")</f>
        <v>4.0007407413213514E-2</v>
      </c>
      <c r="H3" s="95">
        <v>45978.730844907404</v>
      </c>
      <c r="I3" s="113" t="str">
        <f>IFERROR(VLOOKUP(D3,DB!A:F,6,0),"")</f>
        <v>Generator-DG</v>
      </c>
      <c r="J3" s="113" t="str">
        <f>IFERROR(VLOOKUP(D3,DB!A:G,7,0),"")</f>
        <v>Good</v>
      </c>
      <c r="K3" s="97" t="s">
        <v>39117</v>
      </c>
      <c r="L3" s="91" t="str">
        <f>IFERROR(VLOOKUP(D3,DB!A:I,9,0),"")</f>
        <v>Latis</v>
      </c>
    </row>
    <row r="4" spans="1:16" ht="15" customHeight="1">
      <c r="A4" s="113" t="s">
        <v>39118</v>
      </c>
      <c r="B4" s="113" t="str">
        <f>IFERROR(VLOOKUP(D4,DB!A:K,11,0),"")</f>
        <v>R4</v>
      </c>
      <c r="C4" s="93">
        <v>2</v>
      </c>
      <c r="D4" s="91" t="s">
        <v>36595</v>
      </c>
      <c r="E4" s="94" t="s">
        <v>39021</v>
      </c>
      <c r="F4" s="95">
        <v>45978.752303240741</v>
      </c>
      <c r="G4" s="96">
        <f ca="1">IFERROR(NOW()-F4,"")</f>
        <v>2.98800925957039E-2</v>
      </c>
      <c r="H4" s="95">
        <v>45978.74664351852</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2</v>
      </c>
      <c r="D5" s="91" t="s">
        <v>36227</v>
      </c>
      <c r="E5" s="94" t="s">
        <v>39021</v>
      </c>
      <c r="F5" s="95"/>
      <c r="G5" s="96">
        <f ca="1">IFERROR(NOW()-F5,"")</f>
        <v>45978.782183333336</v>
      </c>
      <c r="H5" s="95">
        <v>45978.733784722222</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ca="1">IFERROR(NOW()-F6,"")</f>
        <v>45978.782183333336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45978.782183333336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45978.782183333336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39122</v>
      </c>
      <c r="E9" s="94"/>
      <c r="F9" s="95"/>
      <c r="G9" s="96">
        <f ca="1">IFERROR(NOW()-F9,"")</f>
        <v>45978.782183333336</v>
      </c>
      <c r="H9" s="95"/>
      <c r="I9" s="113" t="str">
        <f>IFERROR(VLOOKUP(D9,DB!A:F,6,0),"")</f>
        <v>SCECO</v>
      </c>
      <c r="J9" s="113" t="str">
        <f>IFERROR(VLOOKUP(D9,DB!A:G,7,0),"")</f>
        <v>Good</v>
      </c>
      <c r="K9" s="97"/>
      <c r="L9" s="91" t="str">
        <f>IFERROR(VLOOKUP(D9,DB!A:I,9,0),"")</f>
        <v>Zain</v>
      </c>
    </row>
    <row r="10" spans="1:16" ht="15" customHeight="1">
      <c r="A10" s="113"/>
      <c r="B10" s="113" t="str">
        <f>IFERROR(VLOOKUP(D10,DB!A:K,11,0),"")</f>
        <v/>
      </c>
      <c r="C10" s="93"/>
      <c r="D10" s="91"/>
      <c r="E10" s="94"/>
      <c r="F10" s="95"/>
      <c r="G10" s="96">
        <f ca="1">IFERROR(NOW()-F10,"")</f>
        <v>45978.782183333336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45978.782183333336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45978.782183333336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45978.782183333336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45978.782183333336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45978.782183333336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45978.782183333336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45978.782183333336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45978.782183333336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45978.782183333336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45978.782183333336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45978.782183333336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45978.782183333336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45978.782183333336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45978.782183333336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45978.782183333336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45978.782183333336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45978.782183333336</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19" sqref="D1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86.950123148148123</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52.593306018519797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30.121072222224029</v>
      </c>
      <c r="H4" s="110">
        <v>45948.661111111112</v>
      </c>
      <c r="I4" s="109" t="str">
        <f>IFERROR(VLOOKUP(D4,DB!A:F,6,0),"")</f>
        <v>SCECO</v>
      </c>
      <c r="J4" s="109" t="str">
        <f>IFERROR(VLOOKUP(D4,DB!A:G,7,0),"")</f>
        <v>Dead</v>
      </c>
      <c r="K4" s="109" t="s">
        <v>39128</v>
      </c>
      <c r="L4" s="109" t="str">
        <f>IFERROR(VLOOKUP(D4,DB!A:I,9,0),"")</f>
        <v>Latis</v>
      </c>
    </row>
    <row r="5" spans="1:13">
      <c r="A5" s="109" t="s">
        <v>39129</v>
      </c>
      <c r="B5" s="109" t="str">
        <f>IFERROR(VLOOKUP(D5,DB!A:K,11,0),"")</f>
        <v>R5</v>
      </c>
      <c r="C5" s="109">
        <v>1</v>
      </c>
      <c r="D5" s="109" t="s">
        <v>33371</v>
      </c>
      <c r="E5" s="109" t="s">
        <v>39021</v>
      </c>
      <c r="F5" s="136">
        <v>45977.514803240738</v>
      </c>
      <c r="G5" s="111">
        <f t="shared" ref="G5:G7" ca="1" si="2">IFERROR(NOW()-F5,"")</f>
        <v>1.2673800925986143</v>
      </c>
      <c r="H5" s="136">
        <v>45977.468807870369</v>
      </c>
      <c r="I5" s="109" t="str">
        <f>IFERROR(VLOOKUP(D5,DB!A:F,6,0),"")</f>
        <v>SCECO</v>
      </c>
      <c r="J5" s="109" t="str">
        <f>IFERROR(VLOOKUP(D5,DB!A:G,7,0),"")</f>
        <v>Weak</v>
      </c>
      <c r="K5" s="109" t="s">
        <v>39130</v>
      </c>
      <c r="L5" s="109" t="str">
        <f>IFERROR(VLOOKUP(D5,DB!A:I,9,0),"")</f>
        <v>Latis</v>
      </c>
    </row>
    <row r="6" spans="1:13" ht="30.75">
      <c r="A6" s="109" t="s">
        <v>39131</v>
      </c>
      <c r="B6" s="109" t="str">
        <f>IFERROR(VLOOKUP(D6,DB!A:K,11,0),"")</f>
        <v>R5</v>
      </c>
      <c r="C6" s="109">
        <v>1</v>
      </c>
      <c r="D6" s="109" t="s">
        <v>33946</v>
      </c>
      <c r="E6" s="109" t="s">
        <v>39021</v>
      </c>
      <c r="F6" s="136">
        <v>45978.738356481481</v>
      </c>
      <c r="G6" s="109">
        <f t="shared" ca="1" si="2"/>
        <v>4.3826851855556015E-2</v>
      </c>
      <c r="H6" s="136">
        <v>45978.716273148151</v>
      </c>
      <c r="I6" s="109" t="str">
        <f>IFERROR(VLOOKUP(D6,DB!A:F,6,0),"")</f>
        <v>SCECO</v>
      </c>
      <c r="J6" s="109" t="str">
        <f>IFERROR(VLOOKUP(D6,DB!A:G,7,0),"")</f>
        <v>Dead</v>
      </c>
      <c r="K6" s="109" t="s">
        <v>39132</v>
      </c>
      <c r="L6" s="109" t="str">
        <f>IFERROR(VLOOKUP(D6,DB!A:I,9,0),"")</f>
        <v>Latis</v>
      </c>
    </row>
    <row r="7" spans="1:13">
      <c r="A7" s="109"/>
      <c r="B7" s="109" t="str">
        <f>IFERROR(VLOOKUP(D7,DB!A:K,11,0),"")</f>
        <v/>
      </c>
      <c r="C7" s="109"/>
      <c r="D7" s="109"/>
      <c r="E7" s="109"/>
      <c r="F7" s="109"/>
      <c r="G7" s="109">
        <f t="shared" ca="1" si="2"/>
        <v>45978.782183333336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45978.782183333336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45978.782183333336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45978.782183333336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45978.782183333336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45978.782183333336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45978.782183333336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45978.782183333336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45978.782183333336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45978.782183333336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45978.782183333336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45978.782183333336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45978.782183333336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45978.782183333336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45978.782183333336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45978.782183333336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45978.782183333336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45978.782183333336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45978.782183333336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45978.782183333336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45978.782183333336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45978.782183333336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45978.782183333336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45978.782183333336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45978.782183333336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45978.782183333336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45978.782183333336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45978.782183333336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45978.782183333336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45978.782183333336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45978.782183333336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45978.782183333336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45978.782183333336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45978.782183333336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45978.782183333336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45978.782183333336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45978.782183333336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45978.782183333336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45978.782183333336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45978.782183333336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45978.782183333336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45978.782183333336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45978.782183333336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45978.782183333336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45978.782183333336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45978.782183333336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45978.782183333336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45978.782183333336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45978.782183333336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45978.782183333336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45978.782183333336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45978.782183333336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45978.782183333336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45978.782183333336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45978.782183333336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45978.782183333336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45978.782183333336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45978.782183333336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45978.782183333336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45978.782183333336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45978.782183333336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45978.782183333336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45978.782183333336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45978.782183333336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45978.782183333336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45978.782183333336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45978.782183333336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45978.782183333336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45978.782183333336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45978.782183333336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45978.782183333336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45978.782183333336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45978.782183333336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45978.782183333336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45978.782183333336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45978.782183333336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45978.782183333336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45978.782183333336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45978.782183333336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45978.782183333336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45978.782183333336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45978.782183333336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45978.782183333336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45978.782183333336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45978.782183333336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45978.782183333336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45978.782183333336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45978.782183333336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45978.782183333336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45978.782183333336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45978.782183333336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45978.782183333336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45978.782183333336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45978.782183333336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45978.782183333336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45978.782183333336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45978.782183333336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45978.782183333336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45978.782183333336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45978.782183333336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45978.782183333336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45978.782183333336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45978.782183333336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45978.782183333336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45978.782183333336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45978.782183333336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45978.782183333336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45978.782183333336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45978.782183333336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45978.782183333336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45978.782183333336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45978.782183333336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45978.782183333336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45978.782183333336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45978.782183333336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45978.782183333336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45978.782183333336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45978.782183333336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45978.782183333336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45978.782183333336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45978.782183333336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45978.782183333336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45978.782183333336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45978.782183333336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45978.782183333336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45978.782183333336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45978.782183333336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45978.782183333336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45978.782183333336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45978.782183333336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45978.782183333336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45978.782183333336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45978.782183333336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45978.782183333336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45978.782183333336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45978.782183333336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45978.782183333336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45978.782183333336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45978.782183333336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45978.782183333336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45978.782183333336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45978.782183333336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45978.782183333336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45978.782183333336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45978.782183333336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45978.782183333336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45978.782183333336</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39133</v>
      </c>
      <c r="B2" s="119" t="str">
        <f>IFERROR(VLOOKUP(D2,DB!A:K,11,0),"")</f>
        <v>R6</v>
      </c>
      <c r="C2" s="120">
        <v>4</v>
      </c>
      <c r="D2" s="119" t="s">
        <v>32023</v>
      </c>
      <c r="E2" s="109" t="s">
        <v>39021</v>
      </c>
      <c r="F2" s="121">
        <v>45978.726736111108</v>
      </c>
      <c r="G2" s="104">
        <f t="shared" ref="G2:G53" ca="1" si="0">IFERROR(NOW()-F2,"-")</f>
        <v>5.5447222228394821E-2</v>
      </c>
      <c r="H2" s="121">
        <v>45978.726736111108</v>
      </c>
      <c r="I2" s="119" t="str">
        <f>IFERROR(VLOOKUP(D2,DB!A:F,6,0),"")</f>
        <v>SCECO</v>
      </c>
      <c r="J2" s="119" t="str">
        <f>IFERROR(VLOOKUP(D2,DB!A:G,7,0),"")</f>
        <v>Vandalized+No BB Design</v>
      </c>
      <c r="K2" s="122" t="s">
        <v>39134</v>
      </c>
      <c r="L2" s="123" t="str">
        <f>IFERROR(VLOOKUP(D2,DB!A:I,9,0),"")</f>
        <v>Latis</v>
      </c>
    </row>
    <row r="3" spans="1:16382" ht="31.5" customHeight="1">
      <c r="A3" s="118"/>
      <c r="B3" s="119" t="str">
        <f>IFERROR(VLOOKUP(D3,DB!A:K,11,0),"")</f>
        <v/>
      </c>
      <c r="C3" s="120"/>
      <c r="D3" s="119"/>
      <c r="E3" s="109"/>
      <c r="F3" s="121"/>
      <c r="G3" s="104">
        <f t="shared" ca="1" si="0"/>
        <v>45978.782183333336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45978.782183333336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45978.782183333336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45978.782183333336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45978.782183333336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45978.782183333336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45978.782183333336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45978.782183333336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45978.782183333336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45978.782183333336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45978.782183333336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45978.782183333336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45978.782183333336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45978.782183333336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45978.782183333336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45978.782183333336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45978.782183333336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45978.782183333336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45978.782183333336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45978.782183333336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45978.782183333336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45978.782183333336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45978.782183333336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45978.782183333336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45978.782183333336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45978.782183333336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45978.782183333336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45978.782183333336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45978.782183333336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45978.782183333336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45978.782183333336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45978.782183333336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45978.782183333336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45978.782183333336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45978.782183333336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45978.782183333336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45978.782183333336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45978.782183333336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45978.782183333336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45978.782183333336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45978.782183333336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45978.782183333336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45978.782183333336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45978.782183333336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45978.782183333336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45978.782183333336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45978.782183333336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45978.782183333336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45978.782183333336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45978.782183333336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45978.782183333336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45978.782183333336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45978.782183333336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45978.782183333336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45978.782183333336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45978.782183333336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45978.782183333336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45978.782183333336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45978.782183333336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45978.782183333336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45978.782183333336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45978.782183333336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45978.782183333336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45978.782183333336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45978.782183333336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45978.782183333336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45978.782183333336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45978.782183333336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45978.782183333336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45978.782183333336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45978.782183333336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45978.782183333336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45978.782183333336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45978.782183333336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45978.782183333336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45978.782183333336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45978.782183333336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45978.782183333336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45978.782183333336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45978.782183333336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45978.782183333336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45978.782183333336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45978.782183333336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45978.782183333336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45978.782183333336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