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17" documentId="120_S{2AC9BD13-BADA-5192-A53E-5A8FF88502F6}" xr6:coauthVersionLast="47" xr6:coauthVersionMax="47" xr10:uidLastSave="{58FDC4C5-9F71-41C6-B767-27EFAE673F4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<sst xmlns="http://schemas.openxmlformats.org/spreadsheetml/2006/main" count="180283" uniqueCount="39127">
  <si>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</si>
  <si>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</si>
  <si>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</si>
  <si>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</si>
  <si>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</si>
  <si>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</si>
  <si>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</si>
  <si>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</si>
  <si>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</si>
  <si>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</si>
  <si>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</si>
  <si>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</si>
  <si>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</si>
  <si>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</si>
  <si>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</si>
  <si>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</si>
  <si>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</si>
  <si>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</si>
  <si>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</si>
  <si>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</si>
  <si>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</si>
  <si>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</si>
  <si>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</si>
  <si>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</si>
  <si>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</si>
  <si>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</si>
  <si>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</si>
  <si>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</si>
  <si>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</si>
  <si>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</si>
  <si>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</si>
  <si>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</si>
  <si>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</si>
  <si>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</si>
  <si>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</si>
  <si>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</si>
  <si>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</si>
  <si>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</si>
  <si>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</si>
  <si>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</si>
  <si>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</si>
  <si>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</si>
  <si>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</si>
  <si>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</si>
  <si>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</si>
  <si>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</si>
  <si>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</si>
  <si>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</si>
  <si>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</si>
  <si>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</si>
  <si>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</si>
  <si>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</si>
  <si>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</si>
  <si>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</si>
  <si>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</si>
  <si>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</si>
  <si>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</si>
  <si>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</si>
  <si>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</si>
  <si>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</si>
  <si>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</si>
  <si>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</si>
  <si>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</si>
  <si>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</si>
  <si>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</si>
  <si>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</si>
  <si>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</si>
  <si>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</si>
  <si>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</si>
  <si>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</si>
  <si>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</si>
  <si>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</si>
  <si>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</si>
  <si>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</si>
  <si>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</si>
  <si>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</si>
  <si>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</si>
  <si>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</si>
  <si>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</si>
  <si>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</si>
  <si>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</si>
  <si>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</si>
  <si>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</si>
  <si>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</si>
  <si>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</si>
  <si>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</si>
  <si>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</si>
  <si>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</si>
  <si>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</si>
  <si>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</si>
  <si>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</si>
  <si>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</si>
  <si>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</si>
  <si>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</si>
  <si>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</si>
  <si>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</si>
  <si>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</si>
  <si>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</si>
  <si>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</si>
  <si>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</si>
  <si>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</si>
  <si>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</si>
  <si>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</si>
  <si>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</si>
  <si>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</si>
  <si>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</si>
  <si>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</si>
  <si>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</si>
  <si>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</si>
  <si>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</si>
  <si>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</si>
  <si>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</si>
  <si>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</si>
  <si>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</si>
  <si>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</si>
  <si>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</si>
  <si>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</si>
  <si>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</si>
  <si>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</si>
  <si>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</si>
  <si>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</si>
  <si>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</si>
  <si>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</si>
  <si>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</si>
  <si>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</si>
  <si>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</si>
  <si>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</si>
  <si>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</si>
  <si>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</si>
  <si>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</si>
  <si>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</si>
  <si>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</si>
  <si>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</si>
  <si>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</si>
  <si>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</si>
  <si>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</si>
  <si>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</si>
  <si>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</si>
  <si>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</si>
  <si>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</si>
  <si>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</si>
  <si>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</si>
  <si>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</si>
  <si>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</si>
  <si>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</si>
  <si>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</si>
  <si>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</si>
  <si>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</si>
  <si>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</si>
  <si>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</si>
  <si>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</si>
  <si>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</si>
  <si>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</si>
  <si>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</si>
  <si>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</si>
  <si>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</si>
  <si>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</si>
  <si>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</si>
  <si>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</si>
  <si>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</si>
  <si>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</si>
  <si>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</si>
  <si>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</si>
  <si>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</si>
  <si>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</si>
  <si>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</si>
  <si>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</si>
  <si>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</si>
  <si>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</si>
  <si>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</si>
  <si>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</si>
  <si>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</si>
  <si>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</si>
  <si>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</si>
  <si>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</si>
  <si>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</si>
  <si>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</si>
  <si>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</si>
  <si>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</si>
  <si>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</si>
  <si>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</si>
  <si>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</si>
  <si>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</si>
  <si>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</si>
  <si>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</si>
  <si>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</si>
  <si>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</si>
  <si>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</si>
  <si>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</si>
  <si>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</si>
  <si>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</si>
  <si>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</si>
  <si>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</si>
  <si>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</si>
  <si>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</si>
  <si>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</si>
  <si>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</si>
  <si>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</si>
  <si>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</si>
  <si>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</si>
  <si>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</si>
  <si>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</si>
  <si>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</si>
  <si>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</si>
  <si>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</si>
  <si>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</si>
  <si>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</si>
  <si>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</si>
  <si>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</si>
  <si>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</si>
  <si>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</si>
  <si>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</si>
  <si>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</si>
  <si>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</si>
  <si>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</si>
  <si>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</si>
  <si>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</si>
  <si>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</si>
  <si>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</si>
  <si>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</si>
  <si>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</si>
  <si>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</si>
  <si>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</si>
  <si>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</si>
  <si>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</si>
  <si>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</si>
  <si>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</si>
  <si>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</si>
  <si>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</si>
  <si>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</si>
  <si>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</si>
  <si>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</si>
  <si>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</si>
  <si>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</si>
  <si>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</si>
  <si>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</si>
  <si>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</si>
  <si>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</si>
  <si>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</si>
  <si>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</si>
  <si>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</si>
  <si>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</si>
  <si>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</si>
  <si>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</si>
  <si>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</si>
  <si>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</si>
  <si>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</si>
  <si>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</si>
  <si>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</si>
  <si>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</si>
  <si>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</si>
  <si>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</si>
  <si>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</si>
  <si>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</si>
  <si>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</si>
  <si>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</si>
  <si>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</si>
  <si>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</si>
  <si>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</si>
  <si>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</si>
  <si>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</si>
  <si>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</si>
  <si>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</si>
  <si>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</si>
  <si>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</si>
  <si>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</si>
  <si>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</si>
  <si>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</si>
  <si>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</si>
  <si>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</si>
  <si>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</si>
  <si>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</si>
  <si>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</si>
  <si>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</si>
  <si>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</si>
  <si>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</si>
  <si>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</si>
  <si>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</si>
  <si>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</si>
  <si>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</si>
  <si>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</si>
  <si>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</si>
  <si>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</si>
  <si>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</si>
  <si>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</si>
  <si>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</si>
  <si>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</si>
  <si>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</si>
  <si>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</si>
  <si>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</si>
  <si>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</si>
  <si>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</si>
  <si>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</si>
  <si>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</si>
  <si>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</si>
  <si>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</si>
  <si>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</si>
  <si>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</si>
  <si>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</si>
  <si>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</si>
  <si>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</si>
  <si>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</si>
  <si>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</si>
  <si>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</si>
  <si>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</si>
  <si>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</si>
  <si>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</si>
  <si>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</si>
  <si>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</si>
  <si>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</si>
  <si>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</si>
  <si>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</si>
  <si>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</si>
  <si>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</si>
  <si>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</si>
  <si>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</si>
  <si>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</si>
  <si>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</si>
  <si>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</si>
  <si>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</si>
  <si>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</si>
  <si>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</si>
  <si>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</si>
  <si>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</si>
  <si>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</si>
  <si>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</si>
  <si>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</si>
  <si>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</si>
  <si>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</si>
  <si>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</si>
  <si>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</si>
  <si>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</si>
  <si>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</si>
  <si>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</si>
  <si>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</si>
  <si>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</si>
  <si>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</si>
  <si>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</si>
  <si>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</si>
  <si>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</si>
  <si>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</si>
  <si>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</si>
  <si>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</si>
  <si>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</si>
  <si>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</si>
  <si>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</si>
  <si>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</si>
  <si>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</si>
  <si>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</si>
  <si>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</si>
  <si>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</si>
  <si>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</si>
  <si>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</si>
  <si>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</si>
  <si>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</si>
  <si>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</si>
  <si>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</si>
  <si>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</si>
  <si>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</si>
  <si>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</si>
  <si>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</si>
  <si>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</si>
  <si>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</si>
  <si>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</si>
  <si>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</si>
  <si>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</si>
  <si>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</si>
  <si>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</si>
  <si>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</si>
  <si>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</si>
  <si>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</si>
  <si>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</si>
  <si>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</si>
  <si>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</si>
  <si>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</si>
  <si>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</si>
  <si>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</si>
  <si>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</si>
  <si>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</si>
  <si>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</si>
  <si>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</si>
  <si>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</si>
  <si>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</si>
  <si>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</si>
  <si>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</si>
  <si>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</si>
  <si>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</si>
  <si>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</si>
  <si>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</si>
  <si>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</si>
  <si>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</si>
  <si>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</si>
  <si>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</si>
  <si>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</si>
  <si>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</si>
  <si>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</si>
  <si>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</si>
  <si>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</si>
  <si>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</si>
  <si>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</si>
  <si>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</si>
  <si>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</si>
  <si>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</si>
  <si>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</si>
  <si>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</si>
  <si>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</si>
  <si>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</si>
  <si>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</si>
  <si>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</si>
  <si>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</si>
  <si>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</si>
  <si>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</si>
  <si>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</si>
  <si>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</si>
  <si>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</si>
  <si>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</si>
  <si>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</si>
  <si>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</si>
  <si>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</si>
  <si>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</si>
  <si>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</si>
  <si>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</si>
  <si>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</si>
  <si>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</si>
  <si>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</si>
  <si>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</si>
  <si>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</si>
  <si>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</si>
  <si>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</si>
  <si>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</si>
  <si>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</si>
  <si>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</si>
  <si>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</si>
  <si>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</si>
  <si>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</si>
  <si>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</si>
  <si>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</si>
  <si>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</si>
  <si>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</si>
  <si>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</si>
  <si>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</si>
  <si>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</si>
  <si>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</si>
  <si>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</si>
  <si>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</si>
  <si>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</si>
  <si>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</si>
  <si>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</si>
  <si>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</si>
  <si>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</si>
  <si>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</si>
  <si>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</si>
  <si>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</si>
  <si>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</si>
  <si>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</si>
  <si>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</si>
  <si>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</si>
  <si>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</si>
  <si>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</si>
  <si>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</si>
  <si>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</si>
  <si>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</si>
  <si>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</si>
  <si>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</si>
  <si>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</si>
  <si>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</si>
  <si>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</si>
  <si>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</si>
  <si>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</si>
  <si>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</si>
  <si>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</si>
  <si>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</si>
  <si>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</si>
  <si>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</si>
  <si>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</si>
  <si>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</si>
  <si>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</si>
  <si>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</si>
  <si>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</si>
  <si>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</si>
  <si>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</si>
  <si>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</si>
  <si>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</si>
  <si>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</si>
  <si>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</si>
  <si>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</si>
  <si>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</si>
  <si>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</si>
  <si>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</si>
  <si>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</si>
  <si>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</si>
  <si>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</si>
  <si>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</si>
  <si>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</si>
  <si>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</si>
  <si>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</si>
  <si>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</si>
  <si>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</si>
  <si>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</si>
  <si>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</si>
  <si>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</si>
  <si>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</si>
  <si>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</si>
  <si>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</si>
  <si>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</si>
  <si>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</si>
  <si>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</si>
  <si>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</si>
  <si>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</si>
  <si>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</si>
  <si>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</si>
  <si>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</si>
  <si>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</si>
  <si>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</si>
  <si>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</si>
  <si>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</si>
  <si>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</si>
  <si>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</si>
  <si>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</si>
  <si>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</si>
  <si>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</si>
  <si>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</si>
  <si>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</si>
  <si>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</si>
  <si>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</si>
  <si>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</si>
  <si>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</si>
  <si>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</si>
  <si>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</si>
  <si>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</si>
  <si>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</si>
  <si>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</si>
  <si>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</si>
  <si>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</si>
  <si>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</si>
  <si>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</si>
  <si>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</si>
  <si>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</si>
  <si>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</si>
  <si>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</si>
  <si>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</si>
  <si>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</si>
  <si>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</si>
  <si>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</si>
  <si>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</si>
  <si>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</si>
  <si>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</si>
  <si>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</si>
  <si>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</si>
  <si>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</si>
  <si>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</si>
  <si>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</si>
  <si>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</si>
  <si>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</si>
  <si>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</si>
  <si>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</si>
  <si>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</si>
  <si>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</si>
  <si>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</si>
  <si>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</si>
  <si>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</si>
  <si>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</si>
  <si>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</si>
  <si>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</si>
  <si>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</si>
  <si>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</si>
  <si>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</si>
  <si>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</si>
  <si>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</si>
  <si>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</si>
  <si>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</si>
  <si>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</si>
  <si>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</si>
  <si>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</si>
  <si>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</si>
  <si>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</si>
  <si>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</si>
  <si>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</si>
  <si>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</si>
  <si>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</si>
  <si>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</si>
  <si>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</si>
  <si>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</si>
  <si>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</si>
  <si>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</si>
  <si>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</si>
  <si>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</si>
  <si>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</si>
  <si>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</si>
  <si>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</si>
  <si>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</si>
  <si>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</si>
  <si>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</si>
  <si>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</si>
  <si>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</si>
  <si>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</si>
  <si>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</si>
  <si>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</si>
  <si>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</si>
  <si>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</si>
  <si>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</si>
  <si>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</si>
  <si>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</si>
  <si>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</si>
  <si>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</si>
  <si>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</si>
  <si>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</si>
  <si>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</si>
  <si>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</si>
  <si>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</si>
  <si>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</si>
  <si>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</si>
  <si>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</si>
  <si>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</si>
  <si>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</si>
  <si>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</si>
  <si>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</si>
  <si>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</si>
  <si>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</si>
  <si>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</si>
  <si>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</si>
  <si>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</si>
  <si>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</si>
  <si>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</si>
  <si>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</si>
  <si>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</si>
  <si>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</si>
  <si>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</si>
  <si>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</si>
  <si>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</si>
  <si>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</si>
  <si>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</si>
  <si>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</si>
  <si>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</si>
  <si>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</si>
  <si>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</si>
  <si>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</si>
  <si>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</si>
  <si>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</si>
  <si>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</si>
  <si>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</si>
  <si>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</si>
  <si>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</si>
  <si>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</si>
  <si>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</si>
  <si>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</si>
  <si>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</si>
  <si>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</si>
  <si>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</si>
  <si>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</si>
  <si>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</si>
  <si>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</si>
  <si>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</si>
  <si>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</si>
  <si>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</si>
  <si>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</si>
  <si>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</si>
  <si>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</si>
  <si>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</si>
  <si>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</si>
  <si>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</si>
  <si>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</si>
  <si>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</si>
  <si>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</si>
  <si>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</si>
  <si>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</si>
  <si>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</si>
  <si>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</si>
  <si>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</si>
  <si>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</si>
  <si>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</si>
  <si>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</si>
  <si>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</si>
  <si>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</si>
  <si>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</si>
  <si>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</si>
  <si>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</si>
  <si>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</si>
  <si>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</si>
  <si>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</si>
  <si>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</si>
  <si>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</si>
  <si>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</si>
  <si>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</si>
  <si>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</si>
  <si>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</si>
  <si>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</si>
  <si>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</si>
  <si>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</si>
  <si>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</si>
  <si>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</si>
  <si>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</si>
  <si>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</si>
  <si>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</si>
  <si>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</si>
  <si>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</si>
  <si>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</si>
  <si>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</si>
  <si>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</si>
  <si>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</si>
  <si>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</si>
  <si>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</si>
  <si>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</si>
  <si>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</si>
  <si>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</si>
  <si>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</si>
  <si>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</si>
  <si>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</si>
  <si>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</si>
  <si>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</si>
  <si>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</si>
  <si>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</si>
  <si>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</si>
  <si>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</si>
  <si>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</si>
  <si>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</si>
  <si>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</si>
  <si>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</si>
  <si>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</si>
  <si>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</si>
  <si>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</si>
  <si>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</si>
  <si>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</si>
  <si>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</si>
  <si>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</si>
  <si>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</si>
  <si>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</si>
  <si>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</si>
  <si>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</si>
  <si>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</si>
  <si>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</si>
  <si>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</si>
  <si>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</si>
  <si>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</si>
  <si>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</si>
  <si>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</si>
  <si>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</si>
  <si>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</si>
  <si>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</si>
  <si>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</si>
  <si>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</si>
  <si>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</si>
  <si>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</si>
  <si>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</si>
  <si>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</si>
  <si>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</si>
  <si>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</si>
  <si>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</si>
  <si>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</si>
  <si>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</si>
  <si>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</si>
  <si>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</si>
  <si>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</si>
  <si>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</si>
  <si>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</si>
  <si>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</si>
  <si>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</si>
  <si>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</si>
  <si>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</si>
  <si>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</si>
  <si>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</si>
  <si>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</si>
  <si>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</si>
  <si>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</si>
  <si>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</si>
  <si>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</si>
  <si>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</si>
  <si>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</si>
  <si>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</si>
  <si>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</si>
  <si>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</si>
  <si>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</si>
  <si>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</si>
  <si>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</si>
  <si>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</si>
  <si>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</si>
  <si>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</si>
  <si>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</si>
  <si>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</si>
  <si>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</si>
  <si>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</si>
  <si>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</si>
  <si>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</si>
  <si>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</si>
  <si>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</si>
  <si>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</si>
  <si>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</si>
  <si>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</si>
  <si>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</si>
  <si>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</si>
  <si>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</si>
  <si>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</si>
  <si>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</si>
  <si>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</si>
  <si>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</si>
  <si>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</si>
  <si>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</si>
  <si>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</si>
  <si>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</si>
  <si>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</si>
  <si>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</si>
  <si>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</si>
  <si>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</si>
  <si>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</si>
  <si>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</si>
  <si>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</si>
  <si>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</si>
  <si>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</si>
  <si>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</si>
  <si>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</si>
  <si>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</si>
  <si>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</si>
  <si>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</si>
  <si>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</si>
  <si>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</si>
  <si>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</si>
  <si>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</si>
  <si>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</si>
  <si>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</si>
  <si>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</si>
  <si>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</si>
  <si>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</si>
  <si>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</si>
  <si>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</si>
  <si>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</si>
  <si>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</si>
  <si>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</si>
  <si>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</si>
  <si>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</si>
  <si>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</si>
  <si>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</si>
  <si>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</si>
  <si>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</si>
  <si>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</si>
  <si>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</si>
  <si>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</si>
  <si>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</si>
  <si>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</si>
  <si>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</si>
  <si>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</si>
  <si>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</si>
  <si>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</si>
  <si>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</si>
  <si>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</si>
  <si>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</si>
  <si>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</si>
  <si>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</si>
  <si>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</si>
  <si>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</si>
  <si>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</si>
  <si>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</si>
  <si>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</si>
  <si>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</si>
  <si>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</si>
  <si>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</si>
  <si>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</si>
  <si>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</si>
  <si>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</si>
  <si>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</si>
  <si>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</si>
  <si>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</si>
  <si>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</si>
  <si>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</si>
  <si>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</si>
  <si>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</si>
  <si>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</si>
  <si>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</si>
  <si>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</si>
  <si>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</si>
  <si>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</si>
  <si>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</si>
  <si>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</si>
  <si>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</si>
  <si>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</si>
  <si>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</si>
  <si>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</si>
  <si>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</si>
  <si>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</si>
  <si>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</si>
  <si>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</si>
  <si>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</si>
  <si>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</si>
  <si>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</si>
  <si>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</si>
  <si>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</si>
  <si>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</si>
  <si>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</si>
  <si>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</si>
  <si>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</si>
  <si>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</si>
  <si>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</si>
  <si>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</si>
  <si>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</si>
  <si>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</si>
  <si>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</si>
  <si>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</si>
  <si>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</si>
  <si>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</si>
  <si>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</si>
  <si>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</si>
  <si>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</si>
  <si>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</si>
  <si>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</si>
  <si>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</si>
  <si>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</si>
  <si>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</si>
  <si>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</si>
  <si>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</si>
  <si>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</si>
  <si>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</si>
  <si>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</si>
  <si>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</si>
  <si>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</si>
  <si>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</si>
  <si>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</si>
  <si>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</si>
  <si>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</si>
  <si>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</si>
  <si>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</si>
  <si>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</si>
  <si>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</si>
  <si>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</si>
  <si>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</si>
  <si>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</si>
  <si>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</si>
  <si>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</si>
  <si>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</si>
  <si>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</si>
  <si>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</si>
  <si>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</si>
  <si>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</si>
  <si>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</si>
  <si>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</si>
  <si>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</si>
  <si>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</si>
  <si>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</si>
  <si>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</si>
  <si>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</si>
  <si>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</si>
  <si>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</si>
  <si>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</si>
  <si>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</si>
  <si>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</si>
  <si>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</si>
  <si>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</si>
  <si>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</si>
  <si>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</si>
  <si>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</si>
  <si>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</si>
  <si>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</si>
  <si>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</si>
  <si>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</si>
  <si>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</si>
  <si>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</si>
  <si>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</si>
  <si>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</si>
  <si>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</si>
  <si>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</si>
  <si>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</si>
  <si>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</si>
  <si>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</si>
  <si>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</si>
  <si>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</si>
  <si>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</si>
  <si>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</si>
  <si>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</si>
  <si>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</si>
  <si>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</si>
  <si>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</si>
  <si>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</si>
  <si>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</si>
  <si>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</si>
  <si>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</si>
  <si>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</si>
  <si>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</si>
  <si>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</si>
  <si>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</si>
  <si>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</si>
  <si>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</si>
  <si>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</si>
  <si>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</si>
  <si>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</si>
  <si>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</si>
  <si>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</si>
  <si>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</si>
  <si>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</si>
  <si>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</si>
  <si>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</si>
  <si>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</si>
  <si>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</si>
  <si>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</si>
  <si>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</si>
  <si>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</si>
  <si>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</si>
  <si>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</si>
  <si>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</si>
  <si>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</si>
  <si>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</si>
  <si>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</si>
  <si>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</si>
  <si>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</si>
  <si>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</si>
  <si>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</si>
  <si>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</si>
  <si>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</si>
  <si>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</si>
  <si>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</si>
  <si>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</si>
  <si>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</si>
  <si>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</si>
  <si>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</si>
  <si>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</si>
  <si>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</si>
  <si>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</si>
  <si>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</si>
  <si>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</si>
  <si>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</si>
  <si>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</si>
  <si>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</si>
  <si>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</si>
  <si>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</si>
  <si>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</si>
  <si>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</si>
  <si>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</si>
  <si>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</si>
  <si>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</si>
  <si>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</si>
  <si>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</si>
  <si>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</si>
  <si>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</si>
  <si>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</si>
  <si>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</si>
  <si>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</si>
  <si>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</si>
  <si>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</si>
  <si>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</si>
  <si>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</si>
  <si>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</si>
  <si>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</si>
  <si>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</si>
  <si>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</si>
  <si>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</si>
  <si>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</si>
  <si>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</si>
  <si>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</si>
  <si>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</si>
  <si>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</si>
  <si>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</si>
  <si>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</si>
  <si>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</si>
  <si>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</si>
  <si>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</si>
  <si>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</si>
  <si>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</si>
  <si>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</si>
  <si>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</si>
  <si>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</si>
  <si>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</si>
  <si>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</si>
  <si>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</si>
  <si>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</si>
  <si>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</si>
  <si>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</si>
  <si>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</si>
  <si>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</si>
  <si>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</si>
  <si>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</si>
  <si>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</si>
  <si>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</si>
  <si>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</si>
  <si>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</si>
  <si>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</si>
  <si>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</si>
  <si>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</si>
  <si>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</si>
  <si>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</si>
  <si>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</si>
  <si>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</si>
  <si>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</si>
  <si>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</si>
  <si>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</si>
  <si>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</si>
  <si>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</si>
  <si>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</si>
  <si>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</si>
  <si>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</si>
  <si>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</si>
  <si>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</si>
  <si>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</si>
  <si>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</si>
  <si>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</si>
  <si>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</si>
  <si>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</si>
  <si>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</si>
  <si>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</si>
  <si>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</si>
  <si>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</si>
  <si>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</si>
  <si>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</si>
  <si>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</si>
  <si>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</si>
  <si>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</si>
  <si>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</si>
  <si>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</si>
  <si>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</si>
  <si>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</si>
  <si>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</si>
  <si>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</si>
  <si>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</si>
  <si>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</si>
  <si>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</si>
  <si>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</si>
  <si>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</si>
  <si>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</si>
  <si>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</si>
  <si>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</si>
  <si>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</si>
  <si>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</si>
  <si>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</si>
  <si>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</si>
  <si>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</si>
  <si>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</si>
  <si>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</si>
  <si>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</si>
  <si>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</si>
  <si>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</si>
  <si>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</si>
  <si>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</si>
  <si>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</si>
  <si>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</si>
  <si>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</si>
  <si>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</si>
  <si>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</si>
  <si>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</si>
  <si>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</si>
  <si>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</si>
  <si>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</si>
  <si>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</si>
  <si>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</si>
  <si>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</si>
  <si>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</si>
  <si>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</si>
  <si>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</si>
  <si>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</si>
  <si>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</si>
  <si>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</si>
  <si>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</si>
  <si>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</si>
  <si>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</si>
  <si>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</si>
  <si>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</si>
  <si>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</si>
  <si>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</si>
  <si>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</si>
  <si>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</si>
  <si>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</si>
  <si>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</si>
  <si>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</si>
  <si>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</si>
  <si>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</si>
  <si>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</si>
  <si>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</si>
  <si>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</si>
  <si>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</si>
  <si>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</si>
  <si>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</si>
  <si>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</si>
  <si>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</si>
  <si>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</si>
  <si>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</si>
  <si>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</si>
  <si>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</si>
  <si>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</si>
  <si>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</si>
  <si>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</si>
  <si>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</si>
  <si>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</si>
  <si>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</si>
  <si>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</si>
  <si>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</si>
  <si>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</si>
  <si>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</si>
  <si>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</si>
  <si>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</si>
  <si>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</si>
  <si>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</si>
  <si>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</si>
  <si>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</si>
  <si>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</si>
  <si>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</si>
  <si>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</si>
  <si>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</si>
  <si>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</si>
  <si>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</si>
  <si>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</si>
  <si>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</si>
  <si>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</si>
  <si>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</si>
  <si>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</si>
  <si>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</si>
  <si>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</si>
  <si>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</si>
  <si>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</si>
  <si>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</si>
  <si>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</si>
  <si>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</si>
  <si>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</si>
  <si>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</si>
  <si>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</si>
  <si>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</si>
  <si>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</si>
  <si>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</si>
  <si>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</si>
  <si>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</si>
  <si>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</si>
  <si>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</si>
  <si>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</si>
  <si>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</si>
  <si>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</si>
  <si>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</si>
  <si>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</si>
  <si>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</si>
  <si>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</si>
  <si>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</si>
  <si>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</si>
  <si>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</si>
  <si>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</si>
  <si>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</si>
  <si>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</si>
  <si>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</si>
  <si>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</si>
  <si>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</si>
  <si>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</si>
  <si>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</si>
  <si>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</si>
  <si>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</si>
  <si>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</si>
  <si>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</si>
  <si>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</si>
  <si>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</si>
  <si>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</si>
  <si>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</si>
  <si>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</si>
  <si>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</si>
  <si>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</si>
  <si>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</si>
  <si>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</si>
  <si>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</si>
  <si>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</si>
  <si>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</si>
  <si>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</si>
  <si>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</si>
  <si>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</si>
  <si>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</si>
  <si>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</si>
  <si>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</si>
  <si>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</si>
  <si>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</si>
  <si>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</si>
  <si>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</si>
  <si>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</si>
  <si>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</si>
  <si>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</si>
  <si>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</si>
  <si>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</si>
  <si>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</si>
  <si>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</si>
  <si>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</si>
  <si>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</si>
  <si>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</si>
  <si>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</si>
  <si>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</si>
  <si>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</si>
  <si>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</si>
  <si>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</si>
  <si>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</si>
  <si>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</si>
  <si>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</si>
  <si>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</si>
  <si>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</si>
  <si>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</si>
  <si>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</si>
  <si>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</si>
  <si>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</si>
  <si>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</si>
  <si>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</si>
  <si>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</si>
  <si>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</si>
  <si>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</si>
  <si>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</si>
  <si>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</si>
  <si>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</si>
  <si>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</si>
  <si>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</si>
  <si>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</si>
  <si>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</si>
  <si>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</si>
  <si>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</si>
  <si>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</si>
  <si>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</si>
  <si>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</si>
  <si>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</si>
  <si>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</si>
  <si>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</si>
  <si>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</si>
  <si>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</si>
  <si>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</si>
  <si>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</si>
  <si>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</si>
  <si>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</si>
  <si>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</si>
  <si>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</si>
  <si>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</si>
  <si>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</si>
  <si>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</si>
  <si>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</si>
  <si>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</si>
  <si>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</si>
  <si>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</si>
  <si>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</si>
  <si>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</si>
  <si>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</si>
  <si>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</si>
  <si>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</si>
  <si>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</si>
  <si>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</si>
  <si>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</si>
  <si>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</si>
  <si>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</si>
  <si>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</si>
  <si>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</si>
  <si>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</si>
  <si>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</si>
  <si>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</si>
  <si>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</si>
  <si>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</si>
  <si>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</si>
  <si>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</si>
  <si>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</si>
  <si>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</si>
  <si>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</si>
  <si>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</si>
  <si>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</si>
  <si>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</si>
  <si>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</si>
  <si>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</si>
  <si>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</si>
  <si>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</si>
  <si>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</si>
  <si>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</si>
  <si>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</si>
  <si>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</si>
  <si>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</si>
  <si>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</si>
  <si>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</si>
  <si>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</si>
  <si>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</si>
  <si>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</si>
  <si>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</si>
  <si>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</si>
  <si>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</si>
  <si>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</si>
  <si>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</si>
  <si>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</si>
  <si>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</si>
  <si>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</si>
  <si>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</si>
  <si>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</si>
  <si>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</si>
  <si>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</si>
  <si>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</si>
  <si>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</si>
  <si>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</si>
  <si>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</si>
  <si>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</si>
  <si>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</si>
  <si>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</si>
  <si>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</si>
  <si>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</si>
  <si>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</si>
  <si>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</si>
  <si>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</si>
  <si>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</si>
  <si>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</si>
  <si>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</si>
  <si>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</si>
  <si>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</si>
  <si>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</si>
  <si>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</si>
  <si>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</si>
  <si>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</si>
  <si>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</si>
  <si>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</si>
  <si>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</si>
  <si>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</si>
  <si>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</si>
  <si>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</si>
  <si>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</si>
  <si>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</si>
  <si>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</si>
  <si>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</si>
  <si>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</si>
  <si>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</si>
  <si>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</si>
  <si>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</si>
  <si>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</si>
  <si>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</si>
  <si>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</si>
  <si>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</si>
  <si>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</si>
  <si>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</si>
  <si>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</si>
  <si>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</si>
  <si>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</si>
  <si>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</si>
  <si>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</si>
  <si>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</si>
  <si>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</si>
  <si>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</si>
  <si>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</si>
  <si>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</si>
  <si>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</si>
  <si>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</si>
  <si>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</si>
  <si>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</si>
  <si>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</si>
  <si>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</si>
  <si>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</si>
  <si>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</si>
  <si>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</si>
  <si>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</si>
  <si>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</si>
  <si>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</si>
  <si>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</si>
  <si>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</si>
  <si>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</si>
  <si>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</si>
  <si>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</si>
  <si>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</si>
  <si>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</si>
  <si>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</si>
  <si>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</si>
  <si>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</si>
  <si>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</si>
  <si>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</si>
  <si>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</si>
  <si>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</si>
  <si>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</si>
  <si>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</si>
  <si>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</si>
  <si>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</si>
  <si>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</si>
  <si>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</si>
  <si>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</si>
  <si>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</si>
  <si>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</si>
  <si>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</si>
  <si>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</si>
  <si>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</si>
  <si>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</si>
  <si>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</si>
  <si>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</si>
  <si>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</si>
  <si>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</si>
  <si>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</si>
  <si>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</si>
  <si>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</si>
  <si>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</si>
  <si>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</si>
  <si>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</si>
  <si>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</si>
  <si>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</si>
  <si>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</si>
  <si>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</si>
  <si>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</si>
  <si>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</si>
  <si>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</si>
  <si>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</si>
  <si>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</si>
  <si>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</si>
  <si>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</si>
  <si>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</si>
  <si>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</si>
  <si>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</si>
  <si>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</si>
  <si>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</si>
  <si>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</si>
  <si>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</si>
  <si>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</si>
  <si>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</si>
  <si>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</si>
  <si>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</si>
  <si>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</si>
  <si>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</si>
  <si>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</si>
  <si>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</si>
  <si>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</si>
  <si>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</si>
  <si>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</si>
  <si>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</si>
  <si>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</si>
  <si>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</si>
  <si>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</si>
  <si>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</si>
  <si>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</si>
  <si>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</si>
  <si>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</si>
  <si>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</si>
  <si>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</si>
  <si>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</si>
  <si>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</si>
  <si>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</si>
  <si>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</si>
  <si>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</si>
  <si>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</si>
  <si>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</si>
  <si>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</si>
  <si>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</si>
  <si>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</si>
  <si>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</si>
  <si>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</si>
  <si>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</si>
  <si>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</si>
  <si>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</si>
  <si>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</si>
  <si>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</si>
  <si>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</si>
  <si>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</si>
  <si>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</si>
  <si>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</si>
  <si>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</si>
  <si>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</si>
  <si>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</si>
  <si>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</si>
  <si>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</si>
  <si>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</si>
  <si>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</si>
  <si>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</si>
  <si>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</si>
  <si>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</si>
  <si>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</si>
  <si>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</si>
  <si>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</si>
  <si>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</si>
  <si>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</si>
  <si>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</si>
  <si>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</si>
  <si>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</si>
  <si>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</si>
  <si>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</si>
  <si>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</si>
  <si>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</si>
  <si>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</si>
  <si>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</si>
  <si>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</si>
  <si>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</si>
  <si>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</si>
  <si>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</si>
  <si>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</si>
  <si>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</si>
  <si>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</si>
  <si>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</si>
  <si>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</si>
  <si>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</si>
  <si>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</si>
  <si>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</si>
  <si>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</si>
  <si>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</si>
  <si>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</si>
  <si>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</si>
  <si>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</si>
  <si>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</si>
  <si>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</si>
  <si>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</si>
  <si>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</si>
  <si>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</si>
  <si>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</si>
  <si>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</si>
  <si>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</si>
  <si>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</si>
  <si>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</si>
  <si>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</si>
  <si>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</si>
  <si>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</si>
  <si>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</si>
  <si>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</si>
  <si>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</si>
  <si>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</si>
  <si>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</si>
  <si>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</si>
  <si>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</si>
  <si>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</si>
  <si>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</si>
  <si>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</si>
  <si>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</si>
  <si>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</si>
  <si>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</si>
  <si>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</si>
  <si>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</si>
  <si>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</si>
  <si>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</si>
  <si>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</si>
  <si>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</si>
  <si>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</si>
  <si>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</si>
  <si>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</si>
  <si>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</si>
  <si>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</si>
  <si>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</si>
  <si>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</si>
  <si>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</si>
  <si>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</si>
  <si>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</si>
  <si>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</si>
  <si>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</si>
  <si>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</si>
  <si>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</si>
  <si>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</si>
  <si>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</si>
  <si>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</si>
  <si>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</si>
  <si>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</si>
  <si>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</si>
  <si>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</si>
  <si>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</si>
  <si>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</si>
  <si>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</si>
  <si>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</si>
  <si>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</si>
  <si>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</si>
  <si>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</si>
  <si>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</si>
  <si>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</si>
  <si>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</si>
  <si>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</si>
  <si>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</si>
  <si>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</si>
  <si>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</si>
  <si>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</si>
  <si>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</si>
  <si>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</si>
  <si>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</si>
  <si>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</si>
  <si>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</si>
  <si>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</si>
  <si>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</si>
  <si>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</si>
  <si>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</si>
  <si>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</si>
  <si>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</si>
  <si>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</si>
  <si>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</si>
  <si>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</si>
  <si>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</si>
  <si>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</si>
  <si>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</si>
  <si>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</si>
  <si>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</si>
  <si>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</si>
  <si>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</si>
  <si>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</si>
  <si>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</si>
  <si>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</si>
  <si>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</si>
  <si>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</si>
  <si>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</si>
  <si>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</si>
  <si>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</si>
  <si>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</si>
  <si>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</si>
  <si>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</si>
  <si>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</si>
  <si>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</si>
  <si>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</si>
  <si>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</si>
  <si>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</si>
  <si>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</si>
  <si>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</si>
  <si>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</si>
  <si>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</si>
  <si>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</si>
  <si>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</si>
  <si>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</si>
  <si>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</si>
  <si>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</si>
  <si>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</si>
  <si>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</si>
  <si>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</si>
  <si>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</si>
  <si>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</si>
  <si>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</si>
  <si>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</si>
  <si>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</si>
  <si>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</si>
  <si>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</si>
  <si>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</si>
  <si>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</si>
  <si>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</si>
  <si>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</si>
  <si>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</si>
  <si>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</si>
  <si>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</si>
  <si>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</si>
  <si>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</si>
  <si>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</si>
  <si>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</si>
  <si>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</si>
  <si>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</si>
  <si>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</si>
  <si>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</si>
  <si>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</si>
  <si>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</si>
  <si>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</si>
  <si>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</si>
  <si>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</si>
  <si>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</si>
  <si>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</si>
  <si>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</si>
  <si>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</si>
  <si>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</si>
  <si>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</si>
  <si>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</si>
  <si>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</si>
  <si>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</si>
  <si>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</si>
  <si>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</si>
  <si>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</si>
  <si>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</si>
  <si>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</si>
  <si>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</si>
  <si>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</si>
  <si>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</si>
  <si>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</si>
  <si>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</si>
  <si>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</si>
  <si>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</si>
  <si>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</si>
  <si>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</si>
  <si>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</si>
  <si>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</si>
  <si>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</si>
  <si>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</si>
  <si>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</si>
  <si>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</si>
  <si>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</si>
  <si>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</si>
  <si>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</si>
  <si>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</si>
  <si>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</si>
  <si>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</si>
  <si>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</si>
  <si>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</si>
  <si>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</si>
  <si>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</si>
  <si>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</si>
  <si>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</si>
  <si>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</si>
  <si>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</si>
  <si>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</si>
  <si>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</si>
  <si>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</si>
  <si>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</si>
  <si>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</si>
  <si>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</si>
  <si>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</si>
  <si>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</si>
  <si>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</si>
  <si>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</si>
  <si>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</si>
  <si>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</si>
  <si>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</si>
  <si>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</si>
  <si>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</si>
  <si>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</si>
  <si>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</si>
  <si>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</si>
  <si>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</si>
  <si>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</si>
  <si>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</si>
  <si>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</si>
  <si>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</si>
  <si>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</si>
  <si>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</si>
  <si>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</si>
  <si>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</si>
  <si>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</si>
  <si>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</si>
  <si>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</si>
  <si>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</si>
  <si>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</si>
  <si>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</si>
  <si>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</si>
  <si>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</si>
  <si>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</si>
  <si>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</si>
  <si>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</si>
  <si>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</si>
  <si>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</si>
  <si>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</si>
  <si>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</si>
  <si>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</si>
  <si>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</si>
  <si>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</si>
  <si>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</si>
  <si>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</si>
  <si>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</si>
  <si>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</si>
  <si>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</si>
  <si>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</si>
  <si>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</si>
  <si>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</si>
  <si>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</si>
  <si>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</si>
  <si>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</si>
  <si>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</si>
  <si>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</si>
  <si>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</si>
  <si>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</si>
  <si>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</si>
  <si>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</si>
  <si>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</si>
  <si>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</si>
  <si>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</si>
  <si>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</si>
  <si>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</si>
  <si>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</si>
  <si>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</si>
  <si>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</si>
  <si>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</si>
  <si>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</si>
  <si>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</si>
  <si>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</si>
  <si>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</si>
  <si>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</si>
  <si>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</si>
  <si>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</si>
  <si>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</si>
  <si>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</si>
  <si>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</si>
  <si>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</si>
  <si>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</si>
  <si>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</si>
  <si>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</si>
  <si>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</si>
  <si>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</si>
  <si>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</si>
  <si>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</si>
  <si>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</si>
  <si>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</si>
  <si>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</si>
  <si>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</si>
  <si>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</si>
  <si>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</si>
  <si>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</si>
  <si>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</si>
  <si>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</si>
  <si>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</si>
  <si>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</si>
  <si>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</si>
  <si>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</si>
  <si>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</si>
  <si>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</si>
  <si>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</si>
  <si>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</si>
  <si>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</si>
  <si>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</si>
  <si>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</si>
  <si>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</si>
  <si>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</si>
  <si>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</si>
  <si>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</si>
  <si>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</si>
  <si>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</si>
  <si>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</si>
  <si>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</si>
  <si>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</si>
  <si>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</si>
  <si>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</si>
  <si>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</si>
  <si>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</si>
  <si>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</si>
  <si>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</si>
  <si>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</si>
  <si>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</si>
  <si>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</si>
  <si>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</si>
  <si>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</si>
  <si>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</si>
  <si>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</si>
  <si>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</si>
  <si>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</si>
  <si>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</si>
  <si>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</si>
  <si>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</si>
  <si>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</si>
  <si>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</si>
  <si>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</si>
  <si>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</si>
  <si>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</si>
  <si>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</si>
  <si>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</si>
  <si>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</si>
  <si>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</si>
  <si>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</si>
  <si>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</si>
  <si>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</si>
  <si>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</si>
  <si>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</si>
  <si>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</si>
  <si>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</si>
  <si>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</si>
  <si>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</si>
  <si>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</si>
  <si>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</si>
  <si>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</si>
  <si>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</si>
  <si>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</si>
  <si>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</si>
  <si>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</si>
  <si>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</si>
  <si>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</si>
  <si>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</si>
  <si>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</si>
  <si>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</si>
  <si>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</si>
  <si>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</si>
  <si>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</si>
  <si>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</si>
  <si>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</si>
  <si>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</si>
  <si>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</si>
  <si>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</si>
  <si>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</si>
  <si>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</si>
  <si>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</si>
  <si>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</si>
  <si>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</si>
  <si>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</si>
  <si>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</si>
  <si>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</si>
  <si>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</si>
  <si>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</si>
  <si>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</si>
  <si>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</si>
  <si>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</si>
  <si>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</si>
  <si>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</si>
  <si>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</si>
  <si>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</si>
  <si>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</si>
  <si>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</si>
  <si>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</si>
  <si>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</si>
  <si>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</si>
  <si>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</si>
  <si>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</si>
  <si>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</si>
  <si>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</si>
  <si>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</si>
  <si>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</si>
  <si>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</si>
  <si>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</si>
  <si>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</si>
  <si>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</si>
  <si>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</si>
  <si>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</si>
  <si>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</si>
  <si>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</si>
  <si>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</si>
  <si>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</si>
  <si>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</si>
  <si>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</si>
  <si>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</si>
  <si>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</si>
  <si>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</si>
  <si>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</si>
  <si>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</si>
  <si>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</si>
  <si>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</si>
  <si>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</si>
  <si>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</si>
  <si>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</si>
  <si>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</si>
  <si>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</si>
  <si>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</si>
  <si>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</si>
  <si>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</si>
  <si>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</si>
  <si>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</si>
  <si>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</si>
  <si>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</si>
  <si>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</si>
  <si>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</si>
  <si>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</si>
  <si>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</si>
  <si>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</si>
  <si>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</si>
  <si>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</si>
  <si>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</si>
  <si>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</si>
  <si>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</si>
  <si>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</si>
  <si>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</si>
  <si>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</si>
  <si>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</si>
  <si>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</si>
  <si>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</si>
  <si>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</si>
  <si>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</si>
  <si>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</si>
  <si>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</si>
  <si>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</si>
  <si>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</si>
  <si>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</si>
  <si>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</si>
  <si>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</si>
  <si>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</si>
  <si>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</si>
  <si>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</si>
  <si>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</si>
  <si>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</si>
  <si>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</si>
  <si>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</si>
  <si>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</si>
  <si>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</si>
  <si>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</si>
  <si>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</si>
  <si>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</si>
  <si>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</si>
  <si>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</si>
  <si>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</si>
  <si>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</si>
  <si>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</si>
  <si>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</si>
  <si>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</si>
  <si>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</si>
  <si>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</si>
  <si>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</si>
  <si>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</si>
  <si>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</si>
  <si>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</si>
  <si>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</si>
  <si>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</si>
  <si>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</si>
  <si>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</si>
  <si>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</si>
  <si>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</si>
  <si>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</si>
  <si>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</si>
  <si>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</si>
  <si>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</si>
  <si>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</si>
  <si>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</si>
  <si>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</si>
  <si>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</si>
  <si>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</si>
  <si>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</si>
  <si>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</si>
  <si>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</si>
  <si>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</si>
  <si>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</si>
  <si>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</si>
  <si>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</si>
  <si>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</si>
  <si>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</si>
  <si>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</si>
  <si>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</si>
  <si>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</si>
  <si>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</si>
  <si>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</si>
  <si>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</si>
  <si>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</si>
  <si>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</si>
  <si>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</si>
  <si>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</si>
  <si>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</si>
  <si>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</si>
  <si>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</si>
  <si>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</si>
  <si>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</si>
  <si>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</si>
  <si>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</si>
  <si>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</si>
  <si>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</si>
  <si>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</si>
  <si>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</si>
  <si>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</si>
  <si>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</si>
  <si>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</si>
  <si>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</si>
  <si>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</si>
  <si>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</si>
  <si>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</si>
  <si>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</si>
  <si>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</si>
  <si>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</si>
  <si>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</si>
  <si>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</si>
  <si>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</si>
  <si>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</si>
  <si>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</si>
  <si>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</si>
  <si>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</si>
  <si>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</si>
  <si>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</si>
  <si>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</si>
  <si>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</si>
  <si>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</si>
  <si>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</si>
  <si>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</si>
  <si>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</si>
  <si>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</si>
  <si>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</si>
  <si>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</si>
  <si>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</si>
  <si>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</si>
  <si>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</si>
  <si>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</si>
  <si>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</si>
  <si>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</si>
  <si>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</si>
  <si>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</si>
  <si>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</si>
  <si>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</si>
  <si>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</si>
  <si>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</si>
  <si>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</si>
  <si>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</si>
  <si>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</si>
  <si>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</si>
  <si>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</si>
  <si>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</si>
  <si>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</si>
  <si>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</si>
  <si>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</si>
  <si>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</si>
  <si>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</si>
  <si>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</si>
  <si>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</si>
  <si>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</si>
  <si>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</si>
  <si>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</si>
  <si>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</si>
  <si>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</si>
  <si>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</si>
  <si>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</si>
  <si>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</si>
  <si>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</si>
  <si>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</si>
  <si>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</si>
  <si>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</si>
  <si>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</si>
  <si>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</si>
  <si>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</si>
  <si>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</si>
  <si>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</si>
  <si>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</si>
  <si>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</si>
  <si>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</si>
  <si>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</si>
  <si>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</si>
  <si>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</si>
  <si>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</si>
  <si>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</si>
  <si>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</si>
  <si>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</si>
  <si>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</si>
  <si>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</si>
  <si>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</si>
  <si>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</si>
  <si>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</si>
  <si>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</si>
  <si>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</si>
  <si>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</si>
  <si>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</si>
  <si>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</si>
  <si>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</si>
  <si>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</si>
  <si>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</si>
  <si>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</si>
  <si>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</si>
  <si>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</si>
  <si>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</si>
  <si>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</si>
  <si>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</si>
  <si>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</si>
  <si>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</si>
  <si>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</si>
  <si>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</si>
  <si>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</si>
  <si>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</si>
  <si>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</si>
  <si>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</si>
  <si>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</si>
  <si>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</si>
  <si>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</si>
  <si>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</si>
  <si>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</si>
  <si>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</si>
  <si>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</si>
  <si>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</si>
  <si>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</si>
  <si>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</si>
  <si>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</si>
  <si>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</si>
  <si>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</si>
  <si>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</si>
  <si>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</si>
  <si>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</si>
  <si>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</si>
  <si>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</si>
  <si>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</si>
  <si>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</si>
  <si>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</si>
  <si>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</si>
  <si>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</si>
  <si>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</si>
  <si>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</si>
  <si>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</si>
  <si>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</si>
  <si>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</si>
  <si>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</si>
  <si>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</si>
  <si>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</si>
  <si>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</si>
  <si>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</si>
  <si>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</si>
  <si>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</si>
  <si>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</si>
  <si>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</si>
  <si>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</si>
  <si>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</si>
  <si>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</si>
  <si>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</si>
  <si>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</si>
  <si>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</si>
  <si>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</si>
  <si>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</si>
  <si>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</si>
  <si>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</si>
  <si>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</si>
  <si>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</si>
  <si>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</si>
  <si>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</si>
  <si>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</si>
  <si>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</si>
  <si>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</si>
  <si>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</si>
  <si>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</si>
  <si>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</si>
  <si>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</si>
  <si>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</si>
  <si>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</si>
  <si>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</si>
  <si>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</si>
  <si>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</si>
  <si>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</si>
  <si>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</si>
  <si>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</si>
  <si>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</si>
  <si>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</si>
  <si>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</si>
  <si>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</si>
  <si>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</si>
  <si>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</si>
  <si>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</si>
  <si>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</si>
  <si>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</si>
  <si>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</si>
  <si>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</si>
  <si>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</si>
  <si>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</si>
  <si>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</si>
  <si>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</si>
  <si>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</si>
  <si>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</si>
  <si>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</si>
  <si>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</si>
  <si>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</si>
  <si>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</si>
  <si>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</si>
  <si>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</si>
  <si>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</si>
  <si>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</si>
  <si>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</si>
  <si>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</si>
  <si>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</si>
  <si>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</si>
  <si>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</si>
  <si>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</si>
  <si>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</si>
  <si>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</si>
  <si>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</si>
  <si>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</si>
  <si>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</si>
  <si>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</si>
  <si>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</si>
  <si>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</si>
  <si>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</si>
  <si>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</si>
  <si>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</si>
  <si>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</si>
  <si>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</si>
  <si>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</si>
  <si>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</si>
  <si>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</si>
  <si>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</si>
  <si>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</si>
  <si>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</si>
  <si>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</si>
  <si>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</si>
  <si>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</si>
  <si>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</si>
  <si>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</si>
  <si>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</si>
  <si>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</si>
  <si>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</si>
  <si>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</si>
  <si>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</si>
  <si>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</si>
  <si>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</si>
  <si>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</si>
  <si>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</si>
  <si>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</si>
  <si>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</si>
  <si>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</si>
  <si>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</si>
  <si>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</si>
  <si>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</si>
  <si>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</si>
  <si>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</si>
  <si>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</si>
  <si>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</si>
  <si>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</si>
  <si>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</si>
  <si>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</si>
  <si>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</si>
  <si>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</si>
  <si>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</si>
  <si>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</si>
  <si>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</si>
  <si>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</si>
  <si>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</si>
  <si>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</si>
  <si>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</si>
  <si>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</si>
  <si>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</si>
  <si>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</si>
  <si>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</si>
  <si>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</si>
  <si>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</si>
  <si>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</si>
  <si>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</si>
  <si>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</si>
  <si>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</si>
  <si>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</si>
  <si>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</si>
  <si>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</si>
  <si>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</si>
  <si>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</si>
  <si>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</si>
  <si>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</si>
  <si>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</si>
  <si>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</si>
  <si>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</si>
  <si>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</si>
  <si>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</si>
  <si>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</si>
  <si>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</si>
  <si>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</si>
  <si>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</si>
  <si>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</si>
  <si>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</si>
  <si>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</si>
  <si>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</si>
  <si>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</si>
  <si>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</si>
  <si>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</si>
  <si>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</si>
  <si>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</si>
  <si>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</si>
  <si>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</si>
  <si>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</si>
  <si>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</si>
  <si>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</si>
  <si>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</si>
  <si>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</si>
  <si>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</si>
  <si>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</si>
  <si>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</si>
  <si>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</si>
  <si>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</si>
  <si>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</si>
  <si>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</si>
  <si>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</si>
  <si>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</si>
  <si>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</si>
  <si>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</si>
  <si>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</si>
  <si>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</si>
  <si>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</si>
  <si>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</si>
  <si>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</si>
  <si>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</si>
  <si>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</si>
  <si>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</si>
  <si>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</si>
  <si>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</si>
  <si>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</si>
  <si>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</si>
  <si>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</si>
  <si>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</si>
  <si>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</si>
  <si>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</si>
  <si>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</si>
  <si>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</si>
  <si>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</si>
  <si>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</si>
  <si>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</si>
  <si>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</si>
  <si>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</si>
  <si>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</si>
  <si>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</si>
  <si>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</si>
  <si>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</si>
  <si>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</si>
  <si>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</si>
  <si>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</si>
  <si>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</si>
  <si>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</si>
  <si>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</si>
  <si>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</si>
  <si>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</si>
  <si>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</si>
  <si>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</si>
  <si>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</si>
  <si>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</si>
  <si>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</si>
  <si>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</si>
  <si>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</si>
  <si>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</si>
  <si>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</si>
  <si>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</si>
  <si>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</si>
  <si>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</si>
  <si>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</si>
  <si>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</si>
  <si>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</si>
  <si>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</si>
  <si>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</si>
  <si>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</si>
  <si>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</si>
  <si>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</si>
  <si>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</si>
  <si>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</si>
  <si>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</si>
  <si>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</si>
  <si>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</si>
  <si>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</si>
  <si>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</si>
  <si>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</si>
  <si>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</si>
  <si>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</si>
  <si>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</si>
  <si>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</si>
  <si>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</si>
  <si>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</si>
  <si>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</si>
  <si>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</si>
  <si>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</si>
  <si>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</si>
  <si>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</si>
  <si>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</si>
  <si>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</si>
  <si>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</si>
  <si>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</si>
  <si>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</si>
  <si>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</si>
  <si>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</si>
  <si>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</si>
  <si>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</si>
  <si>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</si>
  <si>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</si>
  <si>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</si>
  <si>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</si>
  <si>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</si>
  <si>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</si>
  <si>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</si>
  <si>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</si>
  <si>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</si>
  <si>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</si>
  <si>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</si>
  <si>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</si>
  <si>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</si>
  <si>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</si>
  <si>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</si>
  <si>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</si>
  <si>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</si>
  <si>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</si>
  <si>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</si>
  <si>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</si>
  <si>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</si>
  <si>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</si>
  <si>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</si>
  <si>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</si>
  <si>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</si>
  <si>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</si>
  <si>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</si>
  <si>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</si>
  <si>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</si>
  <si>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</si>
  <si>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</si>
  <si>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</si>
  <si>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</si>
  <si>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</si>
  <si>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</si>
  <si>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</si>
  <si>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</si>
  <si>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</si>
  <si>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</si>
  <si>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</si>
  <si>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</si>
  <si>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</si>
  <si>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</si>
  <si>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</si>
  <si>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</si>
  <si>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</si>
  <si>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</si>
  <si>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</si>
  <si>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</si>
  <si>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</si>
  <si>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</si>
  <si>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</si>
  <si>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</si>
  <si>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</si>
  <si>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</si>
  <si>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</si>
  <si>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</si>
  <si>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</si>
  <si>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</si>
  <si>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</si>
  <si>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</si>
  <si>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</si>
  <si>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</si>
  <si>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</si>
  <si>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</si>
  <si>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</si>
  <si>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</si>
  <si>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</si>
  <si>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</si>
  <si>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</si>
  <si>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</si>
  <si>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</si>
  <si>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</si>
  <si>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</si>
  <si>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</si>
  <si>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</si>
  <si>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</si>
  <si>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</si>
  <si>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</si>
  <si>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</si>
  <si>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</si>
  <si>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</si>
  <si>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</si>
  <si>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</si>
  <si>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</si>
  <si>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</si>
  <si>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</si>
  <si>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</si>
  <si>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</si>
  <si>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</si>
  <si>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</si>
  <si>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</si>
  <si>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</si>
  <si>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</si>
  <si>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</si>
  <si>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</si>
  <si>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</si>
  <si>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</si>
  <si>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</si>
  <si>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</si>
  <si>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</si>
  <si>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</si>
  <si>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</si>
  <si>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</si>
  <si>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</si>
  <si>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</si>
  <si>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</si>
  <si>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</si>
  <si>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</si>
  <si>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</si>
  <si>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</si>
  <si>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</si>
  <si>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</si>
  <si>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</si>
  <si>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</si>
  <si>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</si>
  <si>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</si>
  <si>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</si>
  <si>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</si>
  <si>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</si>
  <si>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</si>
  <si>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</si>
  <si>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</si>
  <si>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</si>
  <si>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</si>
  <si>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</si>
  <si>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</si>
  <si>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</si>
  <si>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</si>
  <si>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</si>
  <si>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</si>
  <si>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</si>
  <si>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</si>
  <si>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</si>
  <si>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</si>
  <si>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</si>
  <si>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</si>
  <si>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</si>
  <si>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</si>
  <si>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</si>
  <si>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</si>
  <si>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</si>
  <si>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</si>
  <si>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</si>
  <si>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</si>
  <si>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</si>
  <si>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</si>
  <si>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</si>
  <si>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</si>
  <si>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</si>
  <si>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</si>
  <si>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</si>
  <si>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</si>
  <si>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</si>
  <si>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</si>
  <si>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</si>
  <si>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</si>
  <si>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</si>
  <si>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</si>
  <si>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</si>
  <si>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</si>
  <si>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</si>
  <si>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</si>
  <si>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</si>
  <si>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</si>
  <si>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</si>
  <si>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</si>
  <si>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</si>
  <si>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</si>
  <si>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</si>
  <si>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</si>
  <si>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</si>
  <si>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</si>
  <si>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</si>
  <si>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</si>
  <si>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</si>
  <si>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</si>
  <si>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</si>
  <si>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</si>
  <si>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</si>
  <si>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</si>
  <si>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</si>
  <si>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</si>
  <si>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</si>
  <si>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</si>
  <si>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</si>
  <si>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</si>
  <si>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</si>
  <si>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</si>
  <si>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</si>
  <si>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</si>
  <si>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</si>
  <si>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</si>
  <si>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</si>
  <si>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</si>
  <si>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</si>
  <si>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</si>
  <si>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</si>
  <si>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</si>
  <si>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</si>
  <si>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</si>
  <si>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</si>
  <si>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</si>
  <si>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</si>
  <si>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</si>
  <si>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</si>
  <si>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</si>
  <si>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</si>
  <si>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</si>
  <si>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</si>
  <si>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</si>
  <si>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</si>
  <si>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</si>
  <si>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</si>
  <si>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</si>
  <si>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</si>
  <si>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</si>
  <si>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</si>
  <si>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</si>
  <si>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</si>
  <si>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</si>
  <si>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</si>
  <si>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</si>
  <si>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</si>
  <si>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</si>
  <si>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</si>
  <si>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</si>
  <si>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</si>
  <si>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</si>
  <si>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</si>
  <si>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</si>
  <si>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</si>
  <si>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</si>
  <si>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</si>
  <si>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</si>
  <si>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</si>
  <si>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</si>
  <si>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</si>
  <si>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</si>
  <si>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</si>
  <si>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</si>
  <si>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</si>
  <si>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</si>
  <si>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</si>
  <si>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</si>
  <si>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</si>
  <si>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</si>
  <si>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</si>
  <si>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</si>
  <si>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</si>
  <si>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</si>
  <si>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</si>
  <si>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</si>
  <si>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</si>
  <si>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</si>
  <si>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</si>
  <si>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</si>
  <si>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</si>
  <si>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</si>
  <si>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</si>
  <si>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</si>
  <si>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</si>
  <si>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</si>
  <si>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</si>
  <si>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</si>
  <si>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</si>
  <si>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</si>
  <si>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</si>
  <si>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</si>
  <si>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</si>
  <si>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</si>
  <si>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</si>
  <si>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</si>
  <si>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</si>
  <si>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</si>
  <si>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</si>
  <si>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</si>
  <si>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</si>
  <si>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</si>
  <si>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</si>
  <si>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</si>
  <si>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</si>
  <si>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</si>
  <si>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</si>
  <si>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</si>
  <si>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</si>
  <si>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</si>
  <si>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</si>
  <si>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</si>
  <si>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</si>
  <si>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</si>
  <si>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</si>
  <si>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</si>
  <si>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</si>
  <si>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</si>
  <si>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</si>
  <si>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</si>
  <si>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</si>
  <si>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</si>
  <si>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</si>
  <si>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</si>
  <si>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</si>
  <si>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</si>
  <si>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</si>
  <si>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</si>
  <si>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</si>
  <si>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</si>
  <si>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</si>
  <si>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</si>
  <si>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</si>
  <si>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</si>
  <si>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</si>
  <si>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</si>
  <si>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</si>
  <si>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</si>
  <si>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</si>
  <si>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</si>
  <si>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</si>
  <si>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</si>
  <si>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</si>
  <si>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</si>
  <si>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</si>
  <si>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</si>
  <si>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</si>
  <si>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</si>
  <si>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</si>
  <si>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</si>
  <si>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</si>
  <si>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</si>
  <si>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</si>
  <si>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</si>
  <si>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</si>
  <si>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</si>
  <si>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</si>
  <si>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</si>
  <si>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</si>
  <si>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</si>
  <si>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</si>
  <si>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</si>
  <si>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</si>
  <si>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</si>
  <si>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</si>
  <si>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</si>
  <si>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</si>
  <si>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</si>
  <si>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</si>
  <si>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</si>
  <si>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</si>
  <si>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</si>
  <si>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</si>
  <si>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</si>
  <si>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</si>
  <si>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</si>
  <si>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</si>
  <si>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</si>
  <si>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</si>
  <si>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</si>
  <si>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</si>
  <si>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</si>
  <si>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</si>
  <si>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</si>
  <si>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</si>
  <si>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</si>
  <si>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</si>
  <si>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</si>
  <si>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</si>
  <si>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</si>
  <si>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</si>
  <si>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</si>
  <si>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</si>
  <si>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</si>
  <si>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</si>
  <si>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</si>
  <si>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</si>
  <si>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</si>
  <si>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</si>
  <si>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</si>
  <si>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</si>
  <si>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</si>
  <si>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</si>
  <si>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</si>
  <si>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</si>
  <si>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</si>
  <si>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</si>
  <si>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</si>
  <si>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</si>
  <si>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</si>
  <si>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</si>
  <si>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</si>
  <si>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</si>
  <si>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</si>
  <si>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</si>
  <si>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</si>
  <si>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</si>
  <si>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</si>
  <si>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</si>
  <si>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</si>
  <si>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</si>
  <si>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</si>
  <si>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</si>
  <si>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</si>
  <si>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</si>
  <si>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</si>
  <si>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</si>
  <si>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</si>
  <si>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</si>
  <si>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</si>
  <si>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</si>
  <si>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</si>
  <si>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</si>
  <si>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</si>
  <si>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</si>
  <si>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</si>
  <si>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</si>
  <si>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</si>
  <si>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</si>
  <si>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</si>
  <si>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</si>
  <si>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</si>
  <si>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</si>
  <si>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</si>
  <si>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</si>
  <si>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</si>
  <si>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</si>
  <si>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</si>
  <si>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</si>
  <si>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</si>
  <si>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</si>
  <si>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</si>
  <si>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</si>
  <si>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</si>
  <si>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</si>
  <si>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</si>
  <si>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</si>
  <si>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</si>
  <si>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</si>
  <si>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</si>
  <si>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</si>
  <si>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</si>
  <si>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</si>
  <si>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</si>
  <si>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</si>
  <si>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</si>
  <si>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</si>
  <si>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</si>
  <si>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</si>
  <si>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</si>
  <si>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</si>
  <si>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</si>
  <si>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</si>
  <si>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</si>
  <si>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</si>
  <si>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</si>
  <si>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</si>
  <si>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</si>
  <si>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</si>
  <si>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</si>
  <si>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</si>
  <si>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</si>
  <si>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</si>
  <si>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</si>
  <si>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</si>
  <si>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</si>
  <si>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</si>
  <si>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</si>
  <si>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</si>
  <si>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</si>
  <si>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</si>
  <si>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</si>
  <si>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</si>
  <si>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</si>
  <si>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</si>
  <si>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</si>
  <si>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</si>
  <si>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</si>
  <si>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</si>
  <si>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</si>
  <si>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</si>
  <si>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</si>
  <si>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</si>
  <si>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</si>
  <si>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</si>
  <si>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</si>
  <si>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</si>
  <si>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</si>
  <si>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</si>
  <si>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</si>
  <si>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</si>
  <si>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</si>
  <si>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</si>
  <si>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</si>
  <si>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</si>
  <si>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</si>
  <si>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</si>
  <si>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</si>
  <si>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</si>
  <si>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</si>
  <si>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</si>
  <si>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</si>
  <si>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</si>
  <si>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</si>
  <si>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</si>
  <si>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</si>
  <si>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</si>
  <si>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</si>
  <si>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</si>
  <si>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</si>
  <si>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</si>
  <si>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</si>
  <si>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</si>
  <si>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</si>
  <si>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</si>
  <si>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</si>
  <si>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</si>
  <si>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</si>
  <si>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</si>
  <si>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</si>
  <si>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</si>
  <si>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</si>
  <si>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</si>
  <si>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</si>
  <si>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</si>
  <si>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</si>
  <si>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</si>
  <si>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</si>
  <si>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</si>
  <si>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</si>
  <si>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</si>
  <si>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</si>
  <si>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</si>
  <si>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</si>
  <si>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</si>
  <si>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</si>
  <si>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</si>
  <si>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</si>
  <si>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</si>
  <si>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</si>
  <si>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</si>
  <si>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</si>
  <si>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</si>
  <si>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</si>
  <si>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</si>
  <si>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</si>
  <si>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</si>
  <si>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</si>
  <si>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</si>
  <si>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</si>
  <si>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</si>
  <si>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</si>
  <si>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</si>
  <si>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</si>
  <si>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</si>
  <si>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</si>
  <si>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</si>
  <si>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</si>
  <si>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</si>
  <si>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</si>
  <si>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</si>
  <si>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</si>
  <si>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</si>
  <si>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</si>
  <si>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</si>
  <si>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</si>
  <si>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</si>
  <si>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</si>
  <si>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</si>
  <si>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</si>
  <si>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</si>
  <si>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</si>
  <si>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</si>
  <si>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</si>
  <si>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</si>
  <si>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</si>
  <si>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</si>
  <si>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</si>
  <si>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</si>
  <si>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</si>
  <si>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</si>
  <si>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</si>
  <si>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</si>
  <si>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</si>
  <si>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</si>
  <si>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</si>
  <si>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</si>
  <si>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</si>
  <si>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</si>
  <si>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</si>
  <si>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</si>
  <si>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</si>
  <si>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</si>
  <si>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</si>
  <si>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</si>
  <si>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</si>
  <si>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</si>
  <si>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</si>
  <si>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</si>
  <si>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</si>
  <si>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</si>
  <si>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</si>
  <si>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</si>
  <si>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</si>
  <si>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</si>
  <si>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</si>
  <si>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</si>
  <si>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</si>
  <si>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</si>
  <si>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</si>
  <si>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</si>
  <si>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</si>
  <si>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</si>
  <si>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</si>
  <si>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</si>
  <si>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</si>
  <si>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</si>
  <si>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</si>
  <si>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</si>
  <si>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</si>
  <si>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</si>
  <si>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</si>
  <si>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</si>
  <si>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</si>
  <si>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</si>
  <si>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</si>
  <si>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</si>
  <si>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</si>
  <si>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</si>
  <si>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</si>
  <si>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</si>
  <si>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</si>
  <si>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</si>
  <si>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</si>
  <si>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</si>
  <si>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</si>
  <si>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</si>
  <si>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</si>
  <si>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</si>
  <si>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</si>
  <si>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</si>
  <si>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</si>
  <si>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</si>
  <si>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</si>
  <si>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</si>
  <si>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</si>
  <si>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</si>
  <si>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</si>
  <si>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</si>
  <si>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</si>
  <si>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</si>
  <si>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</si>
  <si>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</si>
  <si>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</si>
  <si>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</si>
  <si>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</si>
  <si>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</si>
  <si>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</si>
  <si>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</si>
  <si>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</si>
  <si>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</si>
  <si>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</si>
  <si>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</si>
  <si>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</si>
  <si>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</si>
  <si>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</si>
  <si>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</si>
  <si>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</si>
  <si>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</si>
  <si>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</si>
  <si>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</si>
  <si>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</si>
  <si>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</si>
  <si>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</si>
  <si>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</si>
  <si>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</si>
  <si>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</si>
  <si>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</si>
  <si>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</si>
  <si>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</si>
  <si>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</si>
  <si>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</si>
  <si>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</si>
  <si>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</si>
  <si>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</si>
  <si>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</si>
  <si>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</si>
  <si>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</si>
  <si>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</si>
  <si>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</si>
  <si>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</si>
  <si>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</si>
  <si>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</si>
  <si>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</si>
  <si>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</si>
  <si>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</si>
  <si>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</si>
  <si>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</si>
  <si>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</si>
  <si>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</si>
  <si>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</si>
  <si>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</si>
  <si>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</si>
  <si>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</si>
  <si>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</si>
  <si>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</si>
  <si>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</si>
  <si>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</si>
  <si>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</si>
  <si>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</si>
  <si>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</si>
  <si>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</si>
  <si>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</si>
  <si>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</si>
  <si>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</si>
  <si>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</si>
  <si>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</si>
  <si>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</si>
  <si>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</si>
  <si>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</si>
  <si>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</si>
  <si>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</si>
  <si>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</si>
  <si>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</si>
  <si>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</si>
  <si>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</si>
  <si>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</si>
  <si>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</si>
  <si>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</si>
  <si>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</si>
  <si>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</si>
  <si>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</si>
  <si>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</si>
  <si>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</si>
  <si>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</si>
  <si>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</si>
  <si>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</si>
  <si>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</si>
  <si>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</si>
  <si>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</si>
  <si>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</si>
  <si>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</si>
  <si>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</si>
  <si>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</si>
  <si>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</si>
  <si>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</si>
  <si>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</si>
  <si>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</si>
  <si>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</si>
  <si>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</si>
  <si>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</si>
  <si>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</si>
  <si>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</si>
  <si>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</si>
  <si>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</si>
  <si>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</si>
  <si>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</si>
  <si>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</si>
  <si>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</si>
  <si>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</si>
  <si>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</si>
  <si>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</si>
  <si>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</si>
  <si>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</si>
  <si>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</si>
  <si>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</si>
  <si>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</si>
  <si>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</si>
  <si>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</si>
  <si>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</si>
  <si>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</si>
  <si>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</si>
  <si>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</si>
  <si>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</si>
  <si>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</si>
  <si>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</si>
  <si>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</si>
  <si>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</si>
  <si>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</si>
  <si>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</si>
  <si>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</si>
  <si>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</si>
  <si>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</si>
  <si>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</si>
  <si>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</si>
  <si>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</si>
  <si>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</si>
  <si>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</si>
  <si>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</si>
  <si>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</si>
  <si>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</si>
  <si>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</si>
  <si>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</si>
  <si>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</si>
  <si>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</si>
  <si>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</si>
  <si>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</si>
  <si>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</si>
  <si>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</si>
  <si>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</si>
  <si>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</si>
  <si>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</si>
  <si>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</si>
  <si>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</si>
  <si>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</si>
  <si>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</si>
  <si>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</si>
  <si>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</si>
  <si>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</si>
  <si>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</si>
  <si>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</si>
  <si>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</si>
  <si>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</si>
  <si>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</si>
  <si>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</si>
  <si>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</si>
  <si>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</si>
  <si>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</si>
  <si>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</si>
  <si>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</si>
  <si>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</si>
  <si>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</si>
  <si>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</si>
  <si>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</si>
  <si>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</si>
  <si>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</si>
  <si>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</si>
  <si>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</si>
  <si>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</si>
  <si>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</si>
  <si>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</si>
  <si>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</si>
  <si>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</si>
  <si>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</si>
  <si>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</si>
  <si>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</si>
  <si>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</si>
  <si>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</si>
  <si>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</si>
  <si>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</si>
  <si>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</si>
  <si>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</si>
  <si>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</si>
  <si>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</si>
  <si>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</si>
  <si>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</si>
  <si>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</si>
  <si>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</si>
  <si>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</si>
  <si>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</si>
  <si>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</si>
  <si>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</si>
  <si>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</si>
  <si>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</si>
  <si>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</si>
  <si>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</si>
  <si>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</si>
  <si>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</si>
  <si>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</si>
  <si>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</si>
  <si>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</si>
  <si>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</si>
  <si>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</si>
  <si>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</si>
  <si>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</si>
  <si>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</si>
  <si>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</si>
  <si>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</si>
  <si>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</si>
  <si>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</si>
  <si>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</si>
  <si>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</si>
  <si>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</si>
  <si>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</si>
  <si>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</si>
  <si>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</si>
  <si>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</si>
  <si>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</si>
  <si>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</si>
  <si>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</si>
  <si>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</si>
  <si>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</si>
  <si>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</si>
  <si>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</si>
  <si>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</si>
  <si>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</si>
  <si>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</si>
  <si>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</si>
  <si>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</si>
  <si>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</si>
  <si>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</si>
  <si>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</si>
  <si>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</si>
  <si>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</si>
  <si>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</si>
  <si>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</si>
  <si>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</si>
  <si>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</si>
  <si>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</si>
  <si>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</si>
  <si>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</si>
  <si>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</si>
  <si>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</si>
  <si>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</si>
  <si>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</si>
  <si>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</si>
  <si>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</si>
  <si>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</si>
  <si>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</si>
  <si>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</si>
  <si>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</si>
  <si>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</si>
  <si>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</si>
  <si>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</si>
  <si>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</si>
  <si>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</si>
  <si>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</si>
  <si>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</si>
  <si>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</si>
  <si>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</si>
  <si>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</si>
  <si>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</si>
  <si>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</si>
  <si>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</si>
  <si>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</si>
  <si>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</si>
  <si>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</si>
  <si>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</si>
  <si>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</si>
  <si>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</si>
  <si>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</si>
  <si>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</si>
  <si>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</si>
  <si>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</si>
  <si>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</si>
  <si>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</si>
  <si>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</si>
  <si>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</si>
  <si>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</si>
  <si>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</si>
  <si>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</si>
  <si>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</si>
  <si>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</si>
  <si>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</si>
  <si>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</si>
  <si>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</si>
  <si>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</si>
  <si>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</si>
  <si>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</si>
  <si>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</si>
  <si>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</si>
  <si>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</si>
  <si>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</si>
  <si>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</si>
  <si>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</si>
  <si>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</si>
  <si>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</si>
  <si>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</si>
  <si>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</si>
  <si>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</si>
  <si>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</si>
  <si>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</si>
  <si>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</si>
  <si>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</si>
  <si>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</si>
  <si>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</si>
  <si>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</si>
  <si>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</si>
  <si>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</si>
  <si>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</si>
  <si>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</si>
  <si>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</si>
  <si>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</si>
  <si>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</si>
  <si>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</si>
  <si>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</si>
  <si>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</si>
  <si>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</si>
  <si>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</si>
  <si>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</si>
  <si>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</si>
  <si>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</si>
  <si>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</si>
  <si>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</si>
  <si>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</si>
  <si>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</si>
  <si>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</si>
  <si>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</si>
  <si>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</si>
  <si>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</si>
  <si>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</si>
  <si>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</si>
  <si>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</si>
  <si>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</si>
  <si>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</si>
  <si>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</si>
  <si>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</si>
  <si>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</si>
  <si>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</si>
  <si>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</si>
  <si>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</si>
  <si>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</si>
  <si>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</si>
  <si>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</si>
  <si>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</si>
  <si>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</si>
  <si>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</si>
  <si>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</si>
  <si>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</si>
  <si>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</si>
  <si>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</si>
  <si>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</si>
  <si>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</si>
  <si>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</si>
  <si>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</si>
  <si>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</si>
  <si>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</si>
  <si>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</si>
  <si>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</si>
  <si>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</si>
  <si>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</si>
  <si>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</si>
  <si>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</si>
  <si>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</si>
  <si>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</si>
  <si>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</si>
  <si>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</si>
  <si>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</si>
  <si>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</si>
  <si>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</si>
  <si>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</si>
  <si>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</si>
  <si>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</si>
  <si>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</si>
  <si>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</si>
  <si>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</si>
  <si>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</si>
  <si>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</si>
  <si>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</si>
  <si>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</si>
  <si>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</si>
  <si>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</si>
  <si>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</si>
  <si>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</si>
  <si>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</si>
  <si>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</si>
  <si>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</si>
  <si>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</si>
  <si>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</si>
  <si>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</si>
  <si>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</si>
  <si>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</si>
  <si>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</si>
  <si>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</si>
  <si>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</si>
  <si>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</si>
  <si>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</si>
  <si>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</si>
  <si>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</si>
  <si>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</si>
  <si>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</si>
  <si>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</si>
  <si>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</si>
  <si>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</si>
  <si>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</si>
  <si>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</si>
  <si>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</si>
  <si>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</si>
  <si>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</si>
  <si>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</si>
  <si>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</si>
  <si>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</si>
  <si>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</si>
  <si>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</si>
  <si>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</si>
  <si>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</si>
  <si>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</si>
  <si>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</si>
  <si>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</si>
  <si>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</si>
  <si>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</si>
  <si>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</si>
  <si>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</si>
  <si>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</si>
  <si>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</si>
  <si>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</si>
  <si>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</si>
  <si>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</si>
  <si>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</si>
  <si>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</si>
  <si>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</si>
  <si>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</si>
  <si>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</si>
  <si>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</si>
  <si>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</si>
  <si>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</si>
  <si>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</si>
  <si>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</si>
  <si>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</si>
  <si>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</si>
  <si>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</si>
  <si>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</si>
  <si>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</si>
  <si>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</si>
  <si>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</si>
  <si>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</si>
  <si>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</si>
  <si>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</si>
  <si>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</si>
  <si>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</si>
  <si>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</si>
  <si>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</si>
  <si>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</si>
  <si>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</si>
  <si>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</si>
  <si>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</si>
  <si>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</si>
  <si>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</si>
  <si>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</si>
  <si>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</si>
  <si>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</si>
  <si>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</si>
  <si>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</si>
  <si>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</si>
  <si>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</si>
  <si>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</si>
  <si>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</si>
  <si>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</si>
  <si>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</si>
  <si>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</si>
  <si>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</si>
  <si>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</si>
  <si>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</si>
  <si>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</si>
  <si>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</si>
  <si>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</si>
  <si>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</si>
  <si>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</si>
  <si>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</si>
  <si>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</si>
  <si>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</si>
  <si>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</si>
  <si>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</si>
  <si>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</si>
  <si>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</si>
  <si>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</si>
  <si>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</si>
  <si>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</si>
  <si>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</si>
  <si>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</si>
  <si>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</si>
  <si>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</si>
  <si>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</si>
  <si>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</si>
  <si>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</si>
  <si>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</si>
  <si>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</si>
  <si>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</si>
  <si>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</si>
  <si>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</si>
  <si>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</si>
  <si>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</si>
  <si>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</si>
  <si>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</si>
  <si>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</si>
  <si>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</si>
  <si>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</si>
  <si>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</si>
  <si>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</si>
  <si>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</si>
  <si>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</si>
  <si>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</si>
  <si>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</si>
  <si>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</si>
  <si>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</si>
  <si>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</si>
  <si>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</si>
  <si>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</si>
  <si>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</si>
  <si>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</si>
  <si>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</si>
  <si>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</si>
  <si>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</si>
  <si>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</si>
  <si>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</si>
  <si>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</si>
  <si>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</si>
  <si>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</si>
  <si>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</si>
  <si>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</si>
  <si>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</si>
  <si>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</si>
  <si>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</si>
  <si>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</si>
  <si>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</si>
  <si>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</si>
  <si>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</si>
  <si>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</si>
  <si>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</si>
  <si>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</si>
  <si>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</si>
  <si>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</si>
  <si>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</si>
  <si>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</si>
  <si>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</si>
  <si>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</si>
  <si>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</si>
  <si>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</si>
  <si>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</si>
  <si>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</si>
  <si>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</si>
  <si>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</si>
  <si>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</si>
  <si>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</si>
  <si>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</si>
  <si>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</si>
  <si>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</si>
  <si>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</si>
  <si>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</si>
  <si>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</si>
  <si>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</si>
  <si>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</si>
  <si>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</si>
  <si>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</si>
  <si>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</si>
  <si>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</si>
  <si>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</si>
  <si>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</si>
  <si>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</si>
  <si>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</si>
  <si>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</si>
  <si>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</si>
  <si>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</si>
  <si>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</si>
  <si>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</si>
  <si>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</si>
  <si>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</si>
  <si>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</si>
  <si>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</si>
  <si>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</si>
  <si>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</si>
  <si>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</si>
  <si>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</si>
  <si>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</si>
  <si>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</si>
  <si>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</si>
  <si>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</si>
  <si>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</si>
  <si>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</si>
  <si>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</si>
  <si>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</si>
  <si>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</si>
  <si>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</si>
  <si>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</si>
  <si>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</si>
  <si>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</si>
  <si>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</si>
  <si>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</si>
  <si>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</si>
  <si>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</si>
  <si>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</si>
  <si>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</si>
  <si>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</si>
  <si>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</si>
  <si>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</si>
  <si>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</si>
  <si>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</si>
  <si>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</si>
  <si>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</si>
  <si>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</si>
  <si>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</si>
  <si>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</si>
  <si>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</si>
  <si>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</si>
  <si>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</si>
  <si>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</si>
  <si>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</si>
  <si>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</si>
  <si>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</si>
  <si>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</si>
  <si>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</si>
  <si>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</si>
  <si>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</si>
  <si>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</si>
  <si>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</si>
  <si>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</si>
  <si>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</si>
  <si>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</si>
  <si>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</si>
  <si>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</si>
  <si>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</si>
  <si>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</si>
  <si>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</si>
  <si>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</si>
  <si>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</si>
  <si>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</si>
  <si>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</si>
  <si>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</si>
  <si>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</si>
  <si>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</si>
  <si>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</si>
  <si>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</si>
  <si>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</si>
  <si>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</si>
  <si>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</si>
  <si>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</si>
  <si>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</si>
  <si>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</si>
  <si>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</si>
  <si>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</si>
  <si>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</si>
  <si>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</si>
  <si>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</si>
  <si>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</si>
  <si>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</si>
  <si>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</si>
  <si>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</si>
  <si>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</si>
  <si>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</si>
  <si>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</si>
  <si>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</si>
  <si>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</si>
  <si>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</si>
  <si>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</si>
  <si>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</si>
  <si>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</si>
  <si>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</si>
  <si>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</si>
  <si>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</si>
  <si>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</si>
  <si>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</si>
  <si>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</si>
  <si>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</si>
  <si>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</si>
  <si>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</si>
  <si>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</si>
  <si>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</si>
  <si>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</si>
  <si>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</si>
  <si>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</si>
  <si>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</si>
  <si>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</si>
  <si>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</si>
  <si>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</si>
  <si>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</si>
  <si>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</si>
  <si>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</si>
  <si>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</si>
  <si>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</si>
  <si>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</si>
  <si>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</si>
  <si>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</si>
  <si>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</si>
  <si>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</si>
  <si>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</si>
  <si>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</si>
  <si>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</si>
  <si>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</si>
  <si>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</si>
  <si>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</si>
  <si>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</si>
  <si>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</si>
  <si>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</si>
  <si>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</si>
  <si>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</si>
  <si>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</si>
  <si>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</si>
  <si>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</si>
  <si>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</si>
  <si>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</si>
  <si>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</si>
  <si>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</si>
  <si>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</si>
  <si>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</si>
  <si>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</si>
  <si>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</si>
  <si>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</si>
  <si>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</si>
  <si>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</si>
  <si>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</si>
  <si>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</si>
  <si>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</si>
  <si>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</si>
  <si>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</si>
  <si>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</si>
  <si>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</si>
  <si>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</si>
  <si>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</si>
  <si>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</si>
  <si>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</si>
  <si>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</si>
  <si>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</si>
  <si>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</si>
  <si>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</si>
  <si>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</si>
  <si>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</si>
  <si>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</si>
  <si>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</si>
  <si>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</si>
  <si>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</si>
  <si>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</si>
  <si>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</si>
  <si>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</si>
  <si>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</si>
  <si>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</si>
  <si>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</si>
  <si>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</si>
  <si>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</si>
  <si>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</si>
  <si>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</si>
  <si>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</si>
  <si>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</si>
  <si>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</si>
  <si>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</si>
  <si>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</si>
  <si>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</si>
  <si>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</si>
  <si>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</si>
  <si>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</si>
  <si>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</si>
  <si>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</si>
  <si>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</si>
  <si>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</si>
  <si>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</si>
  <si>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</si>
  <si>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</si>
  <si>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</si>
  <si>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</si>
  <si>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</si>
  <si>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</si>
  <si>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</si>
  <si>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</si>
  <si>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</si>
  <si>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</si>
  <si>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</si>
  <si>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</si>
  <si>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</si>
  <si>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</si>
  <si>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</si>
  <si>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</si>
  <si>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</si>
  <si>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</si>
  <si>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</si>
  <si>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</si>
  <si>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</si>
  <si>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</si>
  <si>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</si>
  <si>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</si>
  <si>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</si>
  <si>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</si>
  <si>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</si>
  <si>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</si>
  <si>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</si>
  <si>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</si>
  <si>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</si>
  <si>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</si>
  <si>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</si>
  <si>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</si>
  <si>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</si>
  <si>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</si>
  <si>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</si>
  <si>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</si>
  <si>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</si>
  <si>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</si>
  <si>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</si>
  <si>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</si>
  <si>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</si>
  <si>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</si>
  <si>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</si>
  <si>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</si>
  <si>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</si>
  <si>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</si>
  <si>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</si>
  <si>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</si>
  <si>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</si>
  <si>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</si>
  <si>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</si>
  <si>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</si>
  <si>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</si>
  <si>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</si>
  <si>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</si>
  <si>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</si>
  <si>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</si>
  <si>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</si>
  <si>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</si>
  <si>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</si>
  <si>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</si>
  <si>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</si>
  <si>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</si>
  <si>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</si>
  <si>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</si>
  <si>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</si>
  <si>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</si>
  <si>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</si>
  <si>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</si>
  <si>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</si>
  <si>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</si>
  <si>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</si>
  <si>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</si>
  <si>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</si>
  <si>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</si>
  <si>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</si>
  <si>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</si>
  <si>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</si>
  <si>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</si>
  <si>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</si>
  <si>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</si>
  <si>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</si>
  <si>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</si>
  <si>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</si>
  <si>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</si>
  <si>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</si>
  <si>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</si>
  <si>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</si>
  <si>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</si>
  <si>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</si>
  <si>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</si>
  <si>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</si>
  <si>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</si>
  <si>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</si>
  <si>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</si>
  <si>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</si>
  <si>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</si>
  <si>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</si>
  <si>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</si>
  <si>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</si>
  <si>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</si>
  <si>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</si>
  <si>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</si>
  <si>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</si>
  <si>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</si>
  <si>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</si>
  <si>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</si>
  <si>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</si>
  <si>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</si>
  <si>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</si>
  <si>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</si>
  <si>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</si>
  <si>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</si>
  <si>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</si>
  <si>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</si>
  <si>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</si>
  <si>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</si>
  <si>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</si>
  <si>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</si>
  <si>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</si>
  <si>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</si>
  <si>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</si>
  <si>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</si>
  <si>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</si>
  <si>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</si>
  <si>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</si>
  <si>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</si>
  <si>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</si>
  <si>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</si>
  <si>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</si>
  <si>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</si>
  <si>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</si>
  <si>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</si>
  <si>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</si>
  <si>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</si>
  <si>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</si>
  <si>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</si>
  <si>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</si>
  <si>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</si>
  <si>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</si>
  <si>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</si>
  <si>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</si>
  <si>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</si>
  <si>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</si>
  <si>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</si>
  <si>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</si>
  <si>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</si>
  <si>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</si>
  <si>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</si>
  <si>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</si>
  <si>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</si>
  <si>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</si>
  <si>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</si>
  <si>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</si>
  <si>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</si>
  <si>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</si>
  <si>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</si>
  <si>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</si>
  <si>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</si>
  <si>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</si>
  <si>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</si>
  <si>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</si>
  <si>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</si>
  <si>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</si>
  <si>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</si>
  <si>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</si>
  <si>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</si>
  <si>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</si>
  <si>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</si>
  <si>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</si>
  <si>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</si>
  <si>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</si>
  <si>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</si>
  <si>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</si>
  <si>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</si>
  <si>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</si>
  <si>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</si>
  <si>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</si>
  <si>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</si>
  <si>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</si>
  <si>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</si>
  <si>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</si>
  <si>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</si>
  <si>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</si>
  <si>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</si>
  <si>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</si>
  <si>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</si>
  <si>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</si>
  <si>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</si>
  <si>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</si>
  <si>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</si>
  <si>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</si>
  <si>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</si>
  <si>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</si>
  <si>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</si>
  <si>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</si>
  <si>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</si>
  <si>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</si>
  <si>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</si>
  <si>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</si>
  <si>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</si>
  <si>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</si>
  <si>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</si>
  <si>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</si>
  <si>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</si>
  <si>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</si>
  <si>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</si>
  <si>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</si>
  <si>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</si>
  <si>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</si>
  <si>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</si>
  <si>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</si>
  <si>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</si>
  <si>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</si>
  <si>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</si>
  <si>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</si>
  <si>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</si>
  <si>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</si>
  <si>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</si>
  <si>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</si>
  <si>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</si>
  <si>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</si>
  <si>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</si>
  <si>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</si>
  <si>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</si>
  <si>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</si>
  <si>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</si>
  <si>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</si>
  <si>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</si>
  <si>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</si>
  <si>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</si>
  <si>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</si>
  <si>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</si>
  <si>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</si>
  <si>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</si>
  <si>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</si>
  <si>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</si>
  <si>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</si>
  <si>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</si>
  <si>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</si>
  <si>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</si>
  <si>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</si>
  <si>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</si>
  <si>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</si>
  <si>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</si>
  <si>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</si>
  <si>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</si>
  <si>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</si>
  <si>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</si>
  <si>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</si>
  <si>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</si>
  <si>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</si>
  <si>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</si>
  <si>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</si>
  <si>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</si>
  <si>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</si>
  <si>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</si>
  <si>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</si>
  <si>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</si>
  <si>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</si>
  <si>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</si>
  <si>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</si>
  <si>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</si>
  <si>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</si>
  <si>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</si>
  <si>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</si>
  <si>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</si>
  <si>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</si>
  <si>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</si>
  <si>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</si>
  <si>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</si>
  <si>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</si>
  <si>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</si>
  <si>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</si>
  <si>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</si>
  <si>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</si>
  <si>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</si>
  <si>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</si>
  <si>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</si>
  <si>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</si>
  <si>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</si>
  <si>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</si>
  <si>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</si>
  <si>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</si>
  <si>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</si>
  <si>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</si>
  <si>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</si>
  <si>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</si>
  <si>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</si>
  <si>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</si>
  <si>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</si>
  <si>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</si>
  <si>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</si>
  <si>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</si>
  <si>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</si>
  <si>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</si>
  <si>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</si>
  <si>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</si>
  <si>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</si>
  <si>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</si>
  <si>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</si>
  <si>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</si>
  <si>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</si>
  <si>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</si>
  <si>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</si>
  <si>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</si>
  <si>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</si>
  <si>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</si>
  <si>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</si>
  <si>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</si>
  <si>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</si>
  <si>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</si>
  <si>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</si>
  <si>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</si>
  <si>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</si>
  <si>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</si>
  <si>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</si>
  <si>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</si>
  <si>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</si>
  <si>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</si>
  <si>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</si>
  <si>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</si>
  <si>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</si>
  <si>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</si>
  <si>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</si>
  <si>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</si>
  <si>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</si>
  <si>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</si>
  <si>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</si>
  <si>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</si>
  <si>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</si>
  <si>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</si>
  <si>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</si>
  <si>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</si>
  <si>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</si>
  <si>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</si>
  <si>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</si>
  <si>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</si>
  <si>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</si>
  <si>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</si>
  <si>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</si>
  <si>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</si>
  <si>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</si>
  <si>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</si>
  <si>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</si>
  <si>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</si>
  <si>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</si>
  <si>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</si>
  <si>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</si>
  <si>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</si>
  <si>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</si>
  <si>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</si>
  <si>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</si>
  <si>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</si>
  <si>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</si>
  <si>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</si>
  <si>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</si>
  <si>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</si>
  <si>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</si>
  <si>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</si>
  <si>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</si>
  <si>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</si>
  <si>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</si>
  <si>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</si>
  <si>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</si>
  <si>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</si>
  <si>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</si>
  <si>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</si>
  <si>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</si>
  <si>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</si>
  <si>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</si>
  <si>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</si>
  <si>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</si>
  <si>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</si>
  <si>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</si>
  <si>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</si>
  <si>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</si>
  <si>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</si>
  <si>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</si>
  <si>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</si>
  <si>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</si>
  <si>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</si>
  <si>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</si>
  <si>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</si>
  <si>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</si>
  <si>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</si>
  <si>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</si>
  <si>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</si>
  <si>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</si>
  <si>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</si>
  <si>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</si>
  <si>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</si>
  <si>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</si>
  <si>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</si>
  <si>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</si>
  <si>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</si>
  <si>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</si>
  <si>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</si>
  <si>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</si>
  <si>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</si>
  <si>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</si>
  <si>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</si>
  <si>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</si>
  <si>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</si>
  <si>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</si>
  <si>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</si>
  <si>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</si>
  <si>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</si>
  <si>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</si>
  <si>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</si>
  <si>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</si>
  <si>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</si>
  <si>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</si>
  <si>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</si>
  <si>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</si>
  <si>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</si>
  <si>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</si>
  <si>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</si>
  <si>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</si>
  <si>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</si>
  <si>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</si>
  <si>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</si>
  <si>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</si>
  <si>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</si>
  <si>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</si>
  <si>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</si>
  <si>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</si>
  <si>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</si>
  <si>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</si>
  <si>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</si>
  <si>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</si>
  <si>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</si>
  <si>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</si>
  <si>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</si>
  <si>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</si>
  <si>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</si>
  <si>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</si>
  <si>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</si>
  <si>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</si>
  <si>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</si>
  <si>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</si>
  <si>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</si>
  <si>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</si>
  <si>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</si>
  <si>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</si>
  <si>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</si>
  <si>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</si>
  <si>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</si>
  <si>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</si>
  <si>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</si>
  <si>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</si>
  <si>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</si>
  <si>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</si>
  <si>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</si>
  <si>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</si>
  <si>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</si>
  <si>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</si>
  <si>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</si>
  <si>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</si>
  <si>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</si>
  <si>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</si>
  <si>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</si>
  <si>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</si>
  <si>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</si>
  <si>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</si>
  <si>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</si>
  <si>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</si>
  <si>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</si>
  <si>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</si>
  <si>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</si>
  <si>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</si>
  <si>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</si>
  <si>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</si>
  <si>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</si>
  <si>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</si>
  <si>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</si>
  <si>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</si>
  <si>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</si>
  <si>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</si>
  <si>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</si>
  <si>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</si>
  <si>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</si>
  <si>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</si>
  <si>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</si>
  <si>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</si>
  <si>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</si>
  <si>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</si>
  <si>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</si>
  <si>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</si>
  <si>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</si>
  <si>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</si>
  <si>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</si>
  <si>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</si>
  <si>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</si>
  <si>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</si>
  <si>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</si>
  <si>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</si>
  <si>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</si>
  <si>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</si>
  <si>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</si>
  <si>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</si>
  <si>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</si>
  <si>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</si>
  <si>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</si>
  <si>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</si>
  <si>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</si>
  <si>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</si>
  <si>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</si>
  <si>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</si>
  <si>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</si>
  <si>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</si>
  <si>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</si>
  <si>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</si>
  <si>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</si>
  <si>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</si>
  <si>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</si>
  <si>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</si>
  <si>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</si>
  <si>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</si>
  <si>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</si>
  <si>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</si>
  <si>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</si>
  <si>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</si>
  <si>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</si>
  <si>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</si>
  <si>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</si>
  <si>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</si>
  <si>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</si>
  <si>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</si>
  <si>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</si>
  <si>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</si>
  <si>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</si>
  <si>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</si>
  <si>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</si>
  <si>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</si>
  <si>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</si>
  <si>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</si>
  <si>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</si>
  <si>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</si>
  <si>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</si>
  <si>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</si>
  <si>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</si>
  <si>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</si>
  <si>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</si>
  <si>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</si>
  <si>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</si>
  <si>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</si>
  <si>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</si>
  <si>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</si>
  <si>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</si>
  <si>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</si>
  <si>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</si>
  <si>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</si>
  <si>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</si>
  <si>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</si>
  <si>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</si>
  <si>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</si>
  <si>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</si>
  <si>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</si>
  <si>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</si>
  <si>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</si>
  <si>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</si>
  <si>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</si>
  <si>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</si>
  <si>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</si>
  <si>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</si>
  <si>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</si>
  <si>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</si>
  <si>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</si>
  <si>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</si>
  <si>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</si>
  <si>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</si>
  <si>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</si>
  <si>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</si>
  <si>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</si>
  <si>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</si>
  <si>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</si>
  <si>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</si>
  <si>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</si>
  <si>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</si>
  <si>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</si>
  <si>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</si>
  <si>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</si>
  <si>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</si>
  <si>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</si>
  <si>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</si>
  <si>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</si>
  <si>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</si>
  <si>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</si>
  <si>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</si>
  <si>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</si>
  <si>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</si>
  <si>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</si>
  <si>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</si>
  <si>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</si>
  <si>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</si>
  <si>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</si>
  <si>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</si>
  <si>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</si>
  <si>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</si>
  <si>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</si>
  <si>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</si>
  <si>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</si>
  <si>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</si>
  <si>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</si>
  <si>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</si>
  <si>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</si>
  <si>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</si>
  <si>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</si>
  <si>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</si>
  <si>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</si>
  <si>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</si>
  <si>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</si>
  <si>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</si>
  <si>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</si>
  <si>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</si>
  <si>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</si>
  <si>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</si>
  <si>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</si>
  <si>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</si>
  <si>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</si>
  <si>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</si>
  <si>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</si>
  <si>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</si>
  <si>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</si>
  <si>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</si>
  <si>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</si>
  <si>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</si>
  <si>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</si>
  <si>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</si>
  <si>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</si>
  <si>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</si>
  <si>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</si>
  <si>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</si>
  <si>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</si>
  <si>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</si>
  <si>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</si>
  <si>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</si>
  <si>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</si>
  <si>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</si>
  <si>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</si>
  <si>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</si>
  <si>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</si>
  <si>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</si>
  <si>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</si>
  <si>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</si>
  <si>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</si>
  <si>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</si>
  <si>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</si>
  <si>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</si>
  <si>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</si>
  <si>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</si>
  <si>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</si>
  <si>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</si>
  <si>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</si>
  <si>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</si>
  <si>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</si>
  <si>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</si>
  <si>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</si>
  <si>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</si>
  <si>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</si>
  <si>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</si>
  <si>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</si>
  <si>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</si>
  <si>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</si>
  <si>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</si>
  <si>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</si>
  <si>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</si>
  <si>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</si>
  <si>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</si>
  <si>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</si>
  <si>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</si>
  <si>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</si>
  <si>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</si>
  <si>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</si>
  <si>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</si>
  <si>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</si>
  <si>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</si>
  <si>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</si>
  <si>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</si>
  <si>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</si>
  <si>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</si>
  <si>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</si>
  <si>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</si>
  <si>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</si>
  <si>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</si>
  <si>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</si>
  <si>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</si>
  <si>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</si>
  <si>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</si>
  <si>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</si>
  <si>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</si>
  <si>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</si>
  <si>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</si>
  <si>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</si>
  <si>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</si>
  <si>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</si>
  <si>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</si>
  <si>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</si>
  <si>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</si>
  <si>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</si>
  <si>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</si>
  <si>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</si>
  <si>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</si>
  <si>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</si>
  <si>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</si>
  <si>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</si>
  <si>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</si>
  <si>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</si>
  <si>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</si>
  <si>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</si>
  <si>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</si>
  <si>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</si>
  <si>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</si>
  <si>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</si>
  <si>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</si>
  <si>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</si>
  <si>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</si>
  <si>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</si>
  <si>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</si>
  <si>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</si>
  <si>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</si>
  <si>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</si>
  <si>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</si>
  <si>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</si>
  <si>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</si>
  <si>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</si>
  <si>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</si>
  <si>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</si>
  <si>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</si>
  <si>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</si>
  <si>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</si>
  <si>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</si>
  <si>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</si>
  <si>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</si>
  <si>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</si>
  <si>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</si>
  <si>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</si>
  <si>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</si>
  <si>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</si>
  <si>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</si>
  <si>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</si>
  <si>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</si>
  <si>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</si>
  <si>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</si>
  <si>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</si>
  <si>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</si>
  <si>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</si>
  <si>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</si>
  <si>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</si>
  <si>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</si>
  <si>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</si>
  <si>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</si>
  <si>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</si>
  <si>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</si>
  <si>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</si>
  <si>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</si>
  <si>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</si>
  <si>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</si>
  <si>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</si>
  <si>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</si>
  <si>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</si>
  <si>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</si>
  <si>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</si>
  <si>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</si>
  <si>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</si>
  <si>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</si>
  <si>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</si>
  <si>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</si>
  <si>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</si>
  <si>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</si>
  <si>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</si>
  <si>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</si>
  <si>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</si>
  <si>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</si>
  <si>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</si>
  <si>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</si>
  <si>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</si>
  <si>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</si>
  <si>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</si>
  <si>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</si>
  <si>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</si>
  <si>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</si>
  <si>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</si>
  <si>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</si>
  <si>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</si>
  <si>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</si>
  <si>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</si>
  <si>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</si>
  <si>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</si>
  <si>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</si>
  <si>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</si>
  <si>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</si>
  <si>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</si>
  <si>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</si>
  <si>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</si>
  <si>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</si>
  <si>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</si>
  <si>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</si>
  <si>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</si>
  <si>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</si>
  <si>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</si>
  <si>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</si>
  <si>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</si>
  <si>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</si>
  <si>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</si>
  <si>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</si>
  <si>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</si>
  <si>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</si>
  <si>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</si>
  <si>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</si>
  <si>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</si>
  <si>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</si>
  <si>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</si>
  <si>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</si>
  <si>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</si>
  <si>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</si>
  <si>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</si>
  <si>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</si>
  <si>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</si>
  <si>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</si>
  <si>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</si>
  <si>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</si>
  <si>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</si>
  <si>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</si>
  <si>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</si>
  <si>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</si>
  <si>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</si>
  <si>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</si>
  <si>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</si>
  <si>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</si>
  <si>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</si>
  <si>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</si>
  <si>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</si>
  <si>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</si>
  <si>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</si>
  <si>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</si>
  <si>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</si>
  <si>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</si>
  <si>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</si>
  <si>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</si>
  <si>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</si>
  <si>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</si>
  <si>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</si>
  <si>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</si>
  <si>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</si>
  <si>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</si>
  <si>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</si>
  <si>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</si>
  <si>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</si>
  <si>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</si>
  <si>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</si>
  <si>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</si>
  <si>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</si>
  <si>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</si>
  <si>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</si>
  <si>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</si>
  <si>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</si>
  <si>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</si>
  <si>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</si>
  <si>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</si>
  <si>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</si>
  <si>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</si>
  <si>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</si>
  <si>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</si>
  <si>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</si>
  <si>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</si>
  <si>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</si>
  <si>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</si>
  <si>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</si>
  <si>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</si>
  <si>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</si>
  <si>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</si>
  <si>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</si>
  <si>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</si>
  <si>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</si>
  <si>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</si>
  <si>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</si>
  <si>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</si>
  <si>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</si>
  <si>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</si>
  <si>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</si>
  <si>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</si>
  <si>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</si>
  <si>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</si>
  <si>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</si>
  <si>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</si>
  <si>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</si>
  <si>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</si>
  <si>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</si>
  <si>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</si>
  <si>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</si>
  <si>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</si>
  <si>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</si>
  <si>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</si>
  <si>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</si>
  <si>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</si>
  <si>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</si>
  <si>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</si>
  <si>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</si>
  <si>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</si>
  <si>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</si>
  <si>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</si>
  <si>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</si>
  <si>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</si>
  <si>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</si>
  <si>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</si>
  <si>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</si>
  <si>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</si>
  <si>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</si>
  <si>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</si>
  <si>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</si>
  <si>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</si>
  <si>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</si>
  <si>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</si>
  <si>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</si>
  <si>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</si>
  <si>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</si>
  <si>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</si>
  <si>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</si>
  <si>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</si>
  <si>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</si>
  <si>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</si>
  <si>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</si>
  <si>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</si>
  <si>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</si>
  <si>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</si>
  <si>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</si>
  <si>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</si>
  <si>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</si>
  <si>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</si>
  <si>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</si>
  <si>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</si>
  <si>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</si>
  <si>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</si>
  <si>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</si>
  <si>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</si>
  <si>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</si>
  <si>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</si>
  <si>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</si>
  <si>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</si>
  <si>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</si>
  <si>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</si>
  <si>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</si>
  <si>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</si>
  <si>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</si>
  <si>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</si>
  <si>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</si>
  <si>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</si>
  <si>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</si>
  <si>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</si>
  <si>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</si>
  <si>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</si>
  <si>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</si>
  <si>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</si>
  <si>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</si>
  <si>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</si>
  <si>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</si>
  <si>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</si>
  <si>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</si>
  <si>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</si>
  <si>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</si>
  <si>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</si>
  <si>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</si>
  <si>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</si>
  <si>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</si>
  <si>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</si>
  <si>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</si>
  <si>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</si>
  <si>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</si>
  <si>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</si>
  <si>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</si>
  <si>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</si>
  <si>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</si>
  <si>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</si>
  <si>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</si>
  <si>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</si>
  <si>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</si>
  <si>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</si>
  <si>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</si>
  <si>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</si>
  <si>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</si>
  <si>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</si>
  <si>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</si>
  <si>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</si>
  <si>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</si>
  <si>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</si>
  <si>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</si>
  <si>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</si>
  <si>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</si>
  <si>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</si>
  <si>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</si>
  <si>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</si>
  <si>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</si>
  <si>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</si>
  <si>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</si>
  <si>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</si>
  <si>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</si>
  <si>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</si>
  <si>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</si>
  <si>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</si>
  <si>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</si>
  <si>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</si>
  <si>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</si>
  <si>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</si>
  <si>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</si>
  <si>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</si>
  <si>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</si>
  <si>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</si>
  <si>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</si>
  <si>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</si>
  <si>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</si>
  <si>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</si>
  <si>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</si>
  <si>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</si>
  <si>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</si>
  <si>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</si>
  <si>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</si>
  <si>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</si>
  <si>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</si>
  <si>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</si>
  <si>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</si>
  <si>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</si>
  <si>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</si>
  <si>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</si>
  <si>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</si>
  <si>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</si>
  <si>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</si>
  <si>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</si>
  <si>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</si>
  <si>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</si>
  <si>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</si>
  <si>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</si>
  <si>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</si>
  <si>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</si>
  <si>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</si>
  <si>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</si>
  <si>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</si>
  <si>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</si>
  <si>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</si>
  <si>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</si>
  <si>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</si>
  <si>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</si>
  <si>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</si>
  <si>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</si>
  <si>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</si>
  <si>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</si>
  <si>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</si>
  <si>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</si>
  <si>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</si>
  <si>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</si>
  <si>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</si>
  <si>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</si>
  <si>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</si>
  <si>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</si>
  <si>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</si>
  <si>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</si>
  <si>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</si>
  <si>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</si>
  <si>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</si>
  <si>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</si>
  <si>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</si>
  <si>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</si>
  <si>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</si>
  <si>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</si>
  <si>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</si>
  <si>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</si>
  <si>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</si>
  <si>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</si>
  <si>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</si>
  <si>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</si>
  <si>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</si>
  <si>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</si>
  <si>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</si>
  <si>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</si>
  <si>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</si>
  <si>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</si>
  <si>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</si>
  <si>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</si>
  <si>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</si>
  <si>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</si>
  <si>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</si>
  <si>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</si>
  <si>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</si>
  <si>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</si>
  <si>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</si>
  <si>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</si>
  <si>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</si>
  <si>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</si>
  <si>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</si>
  <si>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</si>
  <si>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</si>
  <si>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</si>
  <si>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</si>
  <si>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</si>
  <si>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</si>
  <si>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</si>
  <si>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</si>
  <si>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</si>
  <si>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</si>
  <si>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</si>
  <si>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</si>
  <si>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</si>
  <si>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</si>
  <si>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</si>
  <si>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</si>
  <si>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</si>
  <si>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</si>
  <si>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</si>
  <si>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</si>
  <si>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</si>
  <si>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</si>
  <si>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</si>
  <si>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</si>
  <si>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</si>
  <si>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</si>
  <si>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</si>
  <si>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</si>
  <si>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</si>
  <si>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</si>
  <si>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</si>
  <si>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</si>
  <si>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</si>
  <si>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</si>
  <si>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</si>
  <si>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</si>
  <si>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</si>
  <si>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</si>
  <si>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</si>
  <si>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</si>
  <si>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</si>
  <si>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</si>
  <si>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</si>
  <si>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</si>
  <si>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</si>
  <si>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</si>
  <si>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</si>
  <si>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</si>
  <si>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</si>
  <si>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</si>
  <si>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</si>
  <si>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</si>
  <si>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</si>
  <si>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</si>
  <si>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</si>
  <si>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</si>
  <si>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</si>
  <si>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</si>
  <si>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</si>
  <si>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</si>
  <si>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</si>
  <si>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</si>
  <si>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</si>
  <si>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</si>
  <si>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</si>
  <si>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</si>
  <si>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</si>
  <si>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</si>
  <si>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</si>
  <si>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</si>
  <si>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</si>
  <si>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</si>
  <si>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</si>
  <si>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</si>
  <si>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</si>
  <si>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</si>
  <si>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</si>
  <si>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</si>
  <si>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</si>
  <si>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</si>
  <si>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</si>
  <si>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</si>
  <si>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</si>
  <si>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</si>
  <si>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</si>
  <si>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</si>
  <si>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</si>
  <si>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</si>
  <si>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</si>
  <si>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</si>
  <si>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</si>
  <si>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</si>
  <si>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</si>
  <si>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</si>
  <si>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</si>
  <si>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</si>
  <si>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</si>
  <si>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</si>
  <si>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</si>
  <si>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</si>
  <si>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</si>
  <si>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</si>
  <si>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</si>
  <si>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</si>
  <si>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</si>
  <si>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</si>
  <si>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</si>
  <si>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</si>
  <si>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</si>
  <si>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</si>
  <si>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</si>
  <si>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</si>
  <si>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</si>
  <si>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</si>
  <si>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</si>
  <si>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</si>
  <si>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</si>
  <si>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</si>
  <si>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</si>
  <si>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</si>
  <si>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</si>
  <si>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</si>
  <si>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</si>
  <si>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</si>
  <si>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</si>
  <si>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</si>
  <si>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</si>
  <si>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</si>
  <si>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</si>
  <si>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</si>
  <si>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</si>
  <si>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</si>
  <si>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</si>
  <si>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</si>
  <si>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</si>
  <si>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</si>
  <si>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</si>
  <si>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</si>
  <si>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</si>
  <si>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</si>
  <si>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</si>
  <si>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</si>
  <si>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</si>
  <si>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</si>
  <si>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</si>
  <si>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</si>
  <si>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</si>
  <si>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</si>
  <si>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</si>
  <si>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</si>
  <si>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</si>
  <si>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</si>
  <si>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</si>
  <si>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</si>
  <si>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</si>
  <si>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</si>
  <si>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</si>
  <si>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</si>
  <si>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</si>
  <si>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</si>
  <si>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</si>
  <si>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</si>
  <si>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</si>
  <si>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</si>
  <si>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</si>
  <si>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</si>
  <si>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</si>
  <si>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</si>
  <si>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</si>
  <si>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</si>
  <si>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</si>
  <si>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</si>
  <si>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</si>
  <si>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</si>
  <si>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</si>
  <si>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</si>
  <si>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</si>
  <si>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</si>
  <si>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</si>
  <si>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</si>
  <si>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</si>
  <si>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</si>
  <si>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</si>
  <si>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</si>
  <si>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</si>
  <si>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</si>
  <si>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</si>
  <si>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</si>
  <si>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</si>
  <si>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</si>
  <si>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</si>
  <si>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</si>
  <si>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</si>
  <si>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</si>
  <si>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</si>
  <si>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</si>
  <si>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</si>
  <si>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</si>
  <si>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</si>
  <si>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</si>
  <si>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</si>
  <si>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</si>
  <si>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</si>
  <si>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</si>
  <si>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</si>
  <si>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</si>
  <si>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</si>
  <si>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</si>
  <si>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</si>
  <si>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</si>
  <si>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</si>
  <si>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</si>
  <si>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</si>
  <si>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</si>
  <si>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</si>
  <si>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</si>
  <si>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</si>
  <si>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</si>
  <si>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</si>
  <si>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</si>
  <si>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</si>
  <si>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</si>
  <si>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</si>
  <si>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</si>
  <si>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</si>
  <si>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</si>
  <si>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</si>
  <si>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</si>
  <si>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</si>
  <si>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</si>
  <si>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</si>
  <si>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</si>
  <si>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</si>
  <si>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</si>
  <si>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</si>
  <si>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</si>
  <si>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</si>
  <si>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</si>
  <si>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</si>
  <si>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</si>
  <si>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</si>
  <si>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</si>
  <si>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</si>
  <si>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</si>
  <si>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</si>
  <si>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</si>
  <si>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</si>
  <si>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</si>
  <si>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</si>
  <si>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</si>
  <si>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</si>
  <si>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</si>
  <si>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</si>
  <si>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</si>
  <si>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</si>
  <si>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</si>
  <si>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</si>
  <si>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</si>
  <si>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</si>
  <si>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</si>
  <si>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</si>
  <si>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</si>
  <si>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</si>
  <si>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</si>
  <si>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</si>
  <si>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</si>
  <si>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</si>
  <si>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</si>
  <si>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</si>
  <si>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</si>
  <si>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</si>
  <si>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</si>
  <si>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</si>
  <si>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</si>
  <si>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</si>
  <si>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</si>
  <si>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</si>
  <si>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</si>
  <si>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</si>
  <si>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</si>
  <si>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</si>
  <si>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</si>
  <si>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</si>
  <si>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</si>
  <si>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</si>
  <si>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</si>
  <si>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</si>
  <si>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</si>
  <si>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</si>
  <si>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</si>
  <si>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</si>
  <si>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</si>
  <si>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</si>
  <si>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</si>
  <si>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</si>
  <si>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</si>
  <si>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</si>
  <si>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</si>
  <si>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</si>
  <si>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</si>
  <si>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</si>
  <si>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</si>
  <si>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</si>
  <si>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</si>
  <si>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</si>
  <si>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</si>
  <si>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</si>
  <si>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</si>
  <si>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</si>
  <si>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</si>
  <si>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</si>
  <si>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</si>
  <si>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</si>
  <si>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</si>
  <si>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</si>
  <si>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</si>
  <si>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</si>
  <si>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</si>
  <si>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</si>
  <si>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</si>
  <si>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</si>
  <si>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</si>
  <si>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</si>
  <si>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</si>
  <si>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</si>
  <si>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</si>
  <si>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</si>
  <si>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</si>
  <si>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</si>
  <si>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</si>
  <si>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</si>
  <si>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</si>
  <si>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</si>
  <si>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</si>
  <si>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</si>
  <si>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</si>
  <si>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</si>
  <si>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</si>
  <si>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</si>
  <si>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</si>
  <si>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</si>
  <si>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</si>
  <si>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</si>
  <si>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</si>
  <si>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</si>
  <si>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</si>
  <si>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</si>
  <si>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</si>
  <si>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</si>
  <si>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</si>
  <si>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</si>
  <si>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</si>
  <si>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</si>
  <si>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</si>
  <si>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</si>
  <si>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</si>
  <si>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</si>
  <si>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</si>
  <si>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</si>
  <si>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</si>
  <si>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</si>
  <si>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</si>
  <si>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</si>
  <si>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</si>
  <si>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</si>
  <si>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</si>
  <si>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</si>
  <si>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</si>
  <si>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</si>
  <si>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</si>
  <si>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</si>
  <si>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</si>
  <si>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</si>
  <si>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</si>
  <si>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</si>
  <si>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</si>
  <si>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</si>
  <si>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</si>
  <si>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</si>
  <si>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</si>
  <si>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</si>
  <si>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</si>
  <si>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</si>
  <si>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</si>
  <si>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</si>
  <si>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</si>
  <si>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</si>
  <si>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</si>
  <si>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</si>
  <si>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</si>
  <si>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</si>
  <si>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</si>
  <si>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</si>
  <si>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</si>
  <si>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</si>
  <si>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</si>
  <si>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</si>
  <si>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</si>
  <si>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</si>
  <si>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</si>
  <si>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</si>
  <si>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</si>
  <si>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</si>
  <si>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</si>
  <si>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</si>
  <si>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</si>
  <si>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</si>
  <si>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</si>
  <si>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</si>
  <si>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</si>
  <si>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</si>
  <si>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</si>
  <si>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</si>
  <si>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</si>
  <si>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</si>
  <si>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</si>
  <si>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</si>
  <si>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</si>
  <si>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</si>
  <si>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</si>
  <si>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</si>
  <si>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</si>
  <si>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</si>
  <si>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</si>
  <si>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</si>
  <si>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</si>
  <si>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</si>
  <si>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</si>
  <si>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</si>
  <si>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</si>
  <si>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</si>
  <si>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</si>
  <si>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</si>
  <si>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</si>
  <si>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</si>
  <si>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</si>
  <si>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</si>
  <si>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</si>
  <si>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</si>
  <si>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</si>
  <si>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</si>
  <si>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</si>
  <si>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</si>
  <si>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</si>
  <si>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</si>
  <si>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</si>
  <si>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</si>
  <si>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</si>
  <si>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</si>
  <si>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</si>
  <si>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</si>
  <si>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</si>
  <si>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</si>
  <si>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</si>
  <si>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</si>
  <si>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</si>
  <si>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</si>
  <si>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</si>
  <si>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</si>
  <si>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</si>
  <si>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</si>
  <si>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</si>
  <si>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</si>
  <si>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</si>
  <si>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</si>
  <si>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</si>
  <si>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</si>
  <si>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</si>
  <si>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</si>
  <si>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</si>
  <si>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</si>
  <si>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</si>
  <si>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</si>
  <si>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</si>
  <si>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</si>
  <si>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</si>
  <si>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</si>
  <si>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</si>
  <si>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</si>
  <si>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</si>
  <si>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</si>
  <si>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</si>
  <si>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</si>
  <si>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</si>
  <si>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</si>
  <si>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</si>
  <si>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</si>
  <si>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</si>
  <si>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</si>
  <si>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</si>
  <si>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</si>
  <si>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</si>
  <si>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</si>
  <si>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</si>
  <si>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</si>
  <si>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</si>
  <si>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</si>
  <si>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</si>
  <si>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</si>
  <si>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</si>
  <si>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</si>
  <si>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</si>
  <si>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</si>
  <si>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</si>
  <si>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</si>
  <si>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</si>
  <si>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</si>
  <si>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</si>
  <si>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</si>
  <si>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</si>
  <si>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</si>
  <si>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</si>
  <si>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</si>
  <si>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</si>
  <si>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</si>
  <si>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</si>
  <si>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</si>
  <si>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</si>
  <si>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</si>
  <si>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</si>
  <si>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</si>
  <si>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</si>
  <si>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</si>
  <si>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</si>
  <si>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</si>
  <si>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</si>
  <si>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</si>
  <si>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</si>
  <si>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</si>
  <si>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</si>
  <si>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</si>
  <si>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</si>
  <si>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</si>
  <si>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</si>
  <si>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</si>
  <si>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</si>
  <si>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</si>
  <si>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</si>
  <si>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</si>
  <si>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</si>
  <si>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</si>
  <si>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</si>
  <si>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</si>
  <si>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</si>
  <si>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</si>
  <si>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</si>
  <si>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</si>
  <si>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</si>
  <si>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</si>
  <si>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</si>
  <si>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</si>
  <si>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</si>
  <si>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</si>
  <si>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</si>
  <si>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</si>
  <si>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</si>
  <si>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</si>
  <si>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</si>
  <si>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</si>
  <si>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</si>
  <si>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</si>
  <si>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</si>
  <si>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</si>
  <si>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</si>
  <si>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</si>
  <si>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</si>
  <si>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</si>
  <si>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</si>
  <si>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</si>
  <si>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</si>
  <si>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</si>
  <si>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</si>
  <si>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</si>
  <si>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</si>
  <si>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</si>
  <si>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</si>
  <si>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</si>
  <si>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</si>
  <si>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</si>
  <si>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</si>
  <si>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</si>
  <si>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</si>
  <si>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</si>
  <si>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</si>
  <si>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</si>
  <si>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</si>
  <si>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</si>
  <si>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</si>
  <si>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</si>
  <si>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</si>
  <si>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</si>
  <si>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</si>
  <si>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</si>
  <si>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</si>
  <si>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</si>
  <si>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</si>
  <si>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</si>
  <si>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</si>
  <si>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</si>
  <si>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</si>
  <si>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</si>
  <si>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</si>
  <si>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</si>
  <si>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</si>
  <si>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</si>
  <si>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</si>
  <si>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</si>
  <si>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</si>
  <si>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</si>
  <si>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</si>
  <si>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</si>
  <si>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</si>
  <si>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</si>
  <si>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</si>
  <si>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</si>
  <si>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</si>
  <si>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</si>
  <si>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</si>
  <si>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</si>
  <si>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</si>
  <si>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</si>
  <si>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</si>
  <si>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</si>
  <si>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</si>
  <si>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</si>
  <si>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</si>
  <si>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</si>
  <si>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</si>
  <si>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</si>
  <si>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</si>
  <si>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</si>
  <si>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</si>
  <si>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</si>
  <si>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</si>
  <si>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</si>
  <si>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</si>
  <si>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</si>
  <si>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</si>
  <si>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</si>
  <si>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</si>
  <si>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</si>
  <si>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</si>
  <si>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</si>
  <si>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</si>
  <si>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</si>
  <si>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</si>
  <si>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</si>
  <si>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</si>
  <si>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</si>
  <si>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</si>
  <si>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</si>
  <si>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</si>
  <si>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</si>
  <si>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</si>
  <si>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</si>
  <si>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</si>
  <si>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</si>
  <si>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</si>
  <si>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</si>
  <si>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</si>
  <si>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</si>
  <si>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</si>
  <si>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</si>
  <si>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</si>
  <si>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</si>
  <si>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</si>
  <si>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</si>
  <si>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</si>
  <si>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</si>
  <si>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</si>
  <si>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</si>
  <si>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</si>
  <si>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</si>
  <si>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</si>
  <si>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</si>
  <si>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</si>
  <si>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</si>
  <si>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</si>
  <si>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</si>
  <si>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</si>
  <si>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</si>
  <si>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</si>
  <si>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</si>
  <si>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</si>
  <si>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</si>
  <si>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</si>
  <si>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</si>
  <si>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</si>
  <si>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</si>
  <si>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</si>
  <si>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</si>
  <si>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</si>
  <si>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</si>
  <si>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</si>
  <si>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</si>
  <si>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</si>
  <si>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</si>
  <si>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</si>
  <si>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</si>
  <si>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</si>
  <si>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</si>
  <si>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</si>
  <si>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</si>
  <si>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</si>
  <si>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</si>
  <si>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</si>
  <si>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</si>
  <si>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</si>
  <si>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</si>
  <si>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</si>
  <si>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</si>
  <si>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</si>
  <si>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</si>
  <si>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</si>
  <si>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</si>
  <si>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</si>
  <si>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</si>
  <si>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</si>
  <si>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</si>
  <si>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</si>
  <si>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</si>
  <si>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</si>
  <si>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</si>
  <si>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</si>
  <si>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</si>
  <si>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</si>
  <si>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</si>
  <si>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</si>
  <si>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</si>
  <si>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</si>
  <si>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</si>
  <si>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</si>
  <si>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</si>
  <si>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</si>
  <si>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</si>
  <si>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</si>
  <si>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</si>
  <si>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</si>
  <si>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</si>
  <si>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</si>
  <si>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</si>
  <si>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</si>
  <si>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</si>
  <si>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</si>
  <si>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</si>
  <si>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</si>
  <si>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</si>
  <si>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</si>
  <si>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</si>
  <si>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</si>
  <si>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</si>
  <si>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</si>
  <si>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</si>
  <si>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</si>
  <si>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</si>
  <si>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</si>
  <si>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</si>
  <si>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</si>
  <si>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</si>
  <si>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</si>
  <si>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</si>
  <si>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</si>
  <si>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</si>
  <si>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</si>
  <si>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</si>
  <si>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</si>
  <si>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</si>
  <si>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</si>
  <si>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</si>
  <si>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</si>
  <si>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</si>
  <si>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</si>
  <si>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</si>
  <si>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</si>
  <si>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</si>
  <si>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</si>
  <si>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</si>
  <si>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</si>
  <si>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</si>
  <si>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</si>
  <si>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</si>
  <si>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</si>
  <si>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</si>
  <si>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</si>
  <si>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</si>
  <si>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</si>
  <si>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</si>
  <si>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</si>
  <si>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</si>
  <si>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</si>
  <si>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</si>
  <si>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</si>
  <si>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</si>
  <si>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</si>
  <si>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</si>
  <si>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</si>
  <si>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</si>
  <si>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</si>
  <si>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</si>
  <si>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</si>
  <si>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</si>
  <si>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</si>
  <si>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</si>
  <si>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</si>
  <si>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</si>
  <si>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</si>
  <si>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</si>
  <si>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</si>
  <si>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</si>
  <si>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</si>
  <si>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</si>
  <si>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</si>
  <si>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</si>
  <si>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</si>
  <si>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</si>
  <si>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</si>
  <si>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</si>
  <si>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</si>
  <si>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</si>
  <si>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</si>
  <si>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</si>
  <si>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</si>
  <si>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</si>
  <si>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</si>
  <si>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</si>
  <si>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</si>
  <si>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</si>
  <si>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</si>
  <si>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</si>
  <si>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</si>
  <si>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</si>
  <si>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</si>
  <si>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</si>
  <si>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</si>
  <si>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</si>
  <si>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</si>
  <si>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</si>
  <si>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</si>
  <si>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</si>
  <si>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</si>
  <si>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</si>
  <si>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</si>
  <si>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</si>
  <si>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</si>
  <si>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</si>
  <si>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</si>
  <si>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</si>
  <si>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</si>
  <si>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</si>
  <si>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</si>
  <si>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</si>
  <si>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</si>
  <si>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</si>
  <si>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</si>
  <si>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</si>
  <si>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</si>
  <si>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</si>
  <si>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</si>
  <si>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</si>
  <si>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</si>
  <si>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</si>
  <si>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</si>
  <si>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</si>
  <si>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</si>
  <si>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</si>
  <si>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</si>
  <si>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</si>
  <si>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</si>
  <si>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</si>
  <si>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</si>
  <si>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</si>
  <si>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</si>
  <si>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</si>
  <si>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</si>
  <si>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</si>
  <si>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</si>
  <si>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</si>
  <si>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</si>
  <si>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</si>
  <si>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</si>
  <si>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</si>
  <si>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</si>
  <si>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</si>
  <si>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</si>
  <si>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</si>
  <si>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</si>
  <si>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</si>
  <si>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</si>
  <si>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</si>
  <si>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</si>
  <si>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</si>
  <si>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</si>
  <si>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</si>
  <si>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</si>
  <si>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</si>
  <si>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</si>
  <si>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</si>
  <si>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</si>
  <si>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</si>
  <si>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</si>
  <si>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</si>
  <si>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</si>
  <si>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</si>
  <si>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</si>
  <si>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</si>
  <si>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</si>
  <si>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</si>
  <si>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</si>
  <si>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</si>
  <si>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</si>
  <si>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</si>
  <si>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</si>
  <si>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</si>
  <si>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</si>
  <si>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</si>
  <si>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</si>
  <si>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</si>
  <si>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</si>
  <si>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</si>
  <si>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</si>
  <si>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</si>
  <si>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</si>
  <si>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</si>
  <si>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</si>
  <si>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</si>
  <si>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</si>
  <si>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</si>
  <si>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</si>
  <si>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</si>
  <si>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</si>
  <si>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</si>
  <si>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</si>
  <si>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</si>
  <si>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</si>
  <si>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</si>
  <si>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</si>
  <si>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</si>
  <si>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</si>
  <si>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</si>
  <si>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</si>
  <si>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</si>
  <si>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</si>
  <si>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</si>
  <si>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</si>
  <si>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</si>
  <si>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</si>
  <si>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</si>
  <si>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</si>
  <si>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</si>
  <si>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</si>
  <si>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</si>
  <si>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</si>
  <si>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</si>
  <si>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</si>
  <si>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</si>
  <si>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</si>
  <si>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</si>
  <si>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</si>
  <si>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</si>
  <si>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</si>
  <si>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</si>
  <si>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</si>
  <si>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</si>
  <si>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</si>
  <si>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</si>
  <si>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</si>
  <si>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</si>
  <si>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</si>
  <si>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</si>
  <si>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</si>
  <si>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</si>
  <si>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</si>
  <si>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</si>
  <si>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</si>
  <si>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</si>
  <si>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</si>
  <si>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</si>
  <si>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</si>
  <si>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</si>
  <si>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</si>
  <si>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</si>
  <si>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</si>
  <si>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</si>
  <si>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</si>
  <si>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</si>
  <si>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</si>
  <si>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</si>
  <si>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</si>
  <si>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</si>
  <si>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</si>
  <si>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</si>
  <si>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</si>
  <si>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</si>
  <si>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</si>
  <si>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</si>
  <si>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</si>
  <si>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</si>
  <si>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</si>
  <si>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</si>
  <si>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</si>
  <si>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</si>
  <si>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</si>
  <si>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</si>
  <si>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</si>
  <si>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</si>
  <si>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</si>
  <si>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</si>
  <si>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</si>
  <si>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</si>
  <si>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</si>
  <si>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</si>
  <si>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</si>
  <si>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</si>
  <si>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</si>
  <si>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</si>
  <si>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</si>
  <si>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</si>
  <si>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</si>
  <si>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</si>
  <si>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</si>
  <si>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</si>
  <si>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</si>
  <si>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</si>
  <si>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</si>
  <si>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</si>
  <si>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</si>
  <si>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</si>
  <si>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</si>
  <si>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</si>
  <si>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</si>
  <si>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</si>
  <si>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</si>
  <si>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</si>
  <si>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</si>
  <si>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</si>
  <si>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</si>
  <si>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</si>
  <si>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</si>
  <si>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</si>
  <si>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</si>
  <si>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</si>
  <si>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</si>
  <si>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</si>
  <si>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</si>
  <si>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</si>
  <si>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</si>
  <si>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</si>
  <si>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</si>
  <si>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</si>
  <si>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</si>
  <si>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</si>
  <si>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</si>
  <si>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</si>
  <si>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</si>
  <si>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</si>
  <si>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</si>
  <si>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</si>
  <si>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</si>
  <si>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</si>
  <si>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</si>
  <si>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</si>
  <si>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</si>
  <si>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</si>
  <si>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</si>
  <si>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</si>
  <si>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</si>
  <si>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</si>
  <si>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</si>
  <si>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</si>
  <si>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</si>
  <si>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</si>
  <si>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</si>
  <si>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</si>
  <si>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</si>
  <si>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</si>
  <si>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</si>
  <si>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</si>
  <si>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</si>
  <si>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</si>
  <si>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</si>
  <si>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</si>
  <si>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</si>
  <si>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</si>
  <si>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</si>
  <si>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</si>
  <si>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</si>
  <si>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</si>
  <si>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</si>
  <si>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</si>
  <si>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</si>
  <si>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</si>
  <si>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</si>
  <si>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</si>
  <si>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</si>
  <si>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</si>
  <si>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</si>
  <si>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</si>
  <si>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</si>
  <si>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</si>
  <si>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</si>
  <si>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</si>
  <si>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</si>
  <si>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</si>
  <si>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</si>
  <si>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</si>
  <si>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</si>
  <si>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</si>
  <si>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</si>
  <si>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</si>
  <si>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</si>
  <si>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</si>
  <si>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</si>
  <si>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</si>
  <si>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</si>
  <si>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</si>
  <si>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</si>
  <si>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</si>
  <si>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</si>
  <si>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</si>
  <si>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</si>
  <si>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</si>
  <si>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</si>
  <si>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</si>
  <si>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</si>
  <si>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</si>
  <si>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</si>
  <si>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</si>
  <si>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</si>
  <si>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</si>
  <si>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</si>
  <si>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</si>
  <si>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</si>
  <si>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</si>
  <si>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</si>
  <si>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</si>
  <si>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</si>
  <si>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</si>
  <si>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</si>
  <si>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</si>
  <si>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</si>
  <si>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</si>
  <si>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</si>
  <si>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</si>
  <si>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</si>
  <si>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</si>
  <si>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</si>
  <si>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</si>
  <si>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</si>
  <si>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</si>
  <si>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</si>
  <si>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</si>
  <si>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</si>
  <si>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</si>
  <si>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</si>
  <si>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</si>
  <si>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</si>
  <si>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</si>
  <si>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</si>
  <si>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</si>
  <si>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</si>
  <si>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</si>
  <si>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</si>
  <si>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</si>
  <si>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</si>
  <si>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</si>
  <si>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</si>
  <si>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</si>
  <si>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</si>
  <si>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</si>
  <si>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</si>
  <si>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</si>
  <si>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</si>
  <si>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</si>
  <si>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</si>
  <si>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</si>
  <si>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</si>
  <si>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</si>
  <si>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</si>
  <si>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</si>
  <si>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</si>
  <si>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</si>
  <si>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</si>
  <si>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</si>
  <si>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</si>
  <si>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</si>
  <si>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</si>
  <si>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</si>
  <si>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</si>
  <si>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</si>
  <si>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</si>
  <si>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</si>
  <si>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</si>
  <si>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</si>
  <si>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</si>
  <si>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</si>
  <si>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</si>
  <si>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</si>
  <si>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</si>
  <si>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</si>
  <si>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</si>
  <si>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</si>
  <si>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</si>
  <si>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</si>
  <si>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</si>
  <si>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</si>
  <si>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</si>
  <si>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</si>
  <si>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</si>
  <si>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</si>
  <si>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</si>
  <si>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</si>
  <si>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</si>
  <si>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</si>
  <si>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</si>
  <si>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</si>
  <si>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</si>
  <si>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</si>
  <si>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</si>
  <si>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</si>
  <si>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</si>
  <si>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</si>
  <si>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</si>
  <si>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</si>
  <si>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</si>
  <si>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</si>
  <si>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</si>
  <si>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</si>
  <si>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</si>
  <si>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</si>
  <si>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</si>
  <si>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</si>
  <si>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</si>
  <si>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</si>
  <si>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</si>
  <si>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</si>
  <si>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</si>
  <si>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</si>
  <si>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</si>
  <si>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</si>
  <si>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</si>
  <si>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</si>
  <si>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</si>
  <si>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</si>
  <si>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</si>
  <si>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</si>
  <si>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</si>
  <si>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</si>
  <si>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</si>
  <si>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</si>
  <si>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</si>
  <si>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</si>
  <si>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</si>
  <si>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</si>
  <si>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</si>
  <si>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</si>
  <si>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</si>
  <si>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</si>
  <si>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</si>
  <si>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</si>
  <si>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</si>
  <si>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</si>
  <si>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</si>
  <si>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</si>
  <si>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</si>
  <si>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</si>
  <si>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</si>
  <si>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</si>
  <si>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</si>
  <si>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</si>
  <si>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</si>
  <si>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</si>
  <si>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</si>
  <si>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</si>
  <si>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</si>
  <si>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</si>
  <si>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</si>
  <si>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</si>
  <si>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</si>
  <si>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</si>
  <si>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</si>
  <si>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</si>
  <si>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</si>
  <si>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</si>
  <si>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</si>
  <si>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</si>
  <si>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</si>
  <si>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</si>
  <si>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</si>
  <si>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</si>
  <si>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</si>
  <si>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</si>
  <si>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</si>
  <si>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</si>
  <si>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</si>
  <si>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</si>
  <si>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</si>
  <si>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</si>
  <si>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</si>
  <si>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</si>
  <si>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</si>
  <si>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</si>
  <si>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</si>
  <si>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</si>
  <si>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</si>
  <si>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</si>
  <si>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</si>
  <si>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</si>
  <si>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</si>
  <si>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</si>
  <si>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</si>
  <si>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</si>
  <si>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</si>
  <si>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</si>
  <si>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</si>
  <si>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</si>
  <si>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</si>
  <si>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</si>
  <si>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</si>
  <si>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</si>
  <si>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</si>
  <si>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</si>
  <si>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</si>
  <si>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</si>
  <si>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</si>
  <si>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</si>
  <si>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</si>
  <si>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</si>
  <si>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</si>
  <si>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</si>
  <si>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</si>
  <si>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</si>
  <si>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</si>
  <si>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</si>
  <si>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</si>
  <si>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</si>
  <si>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</si>
  <si>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</si>
  <si>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</si>
  <si>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</si>
  <si>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</si>
  <si>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</si>
  <si>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</si>
  <si>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</si>
  <si>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</si>
  <si>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</si>
  <si>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</si>
  <si>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</si>
  <si>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</si>
  <si>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</si>
  <si>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</si>
  <si>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</si>
  <si>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</si>
  <si>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</si>
  <si>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</si>
  <si>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</si>
  <si>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</si>
  <si>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</si>
  <si>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</si>
  <si>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</si>
  <si>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</si>
  <si>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</si>
  <si>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</si>
  <si>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</si>
  <si>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</si>
  <si>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</si>
  <si>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</si>
  <si>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</si>
  <si>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</si>
  <si>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</si>
  <si>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</si>
  <si>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</si>
  <si>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</si>
  <si>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</si>
  <si>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</si>
  <si>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</si>
  <si>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</si>
  <si>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</si>
  <si>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</si>
  <si>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</si>
  <si>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</si>
  <si>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</si>
  <si>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</si>
  <si>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</si>
  <si>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</si>
  <si>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</si>
  <si>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</si>
  <si>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</si>
  <si>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</si>
  <si>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</si>
  <si>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</si>
  <si>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</si>
  <si>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</si>
  <si>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</si>
  <si>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</si>
  <si>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</si>
  <si>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</si>
  <si>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</si>
  <si>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</si>
  <si>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</si>
  <si>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</si>
  <si>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</si>
  <si>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</si>
  <si>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</si>
  <si>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</si>
  <si>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</si>
  <si>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</si>
  <si>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</si>
  <si>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</si>
  <si>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</si>
  <si>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</si>
  <si>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</si>
  <si>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</si>
  <si>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</si>
  <si>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</si>
  <si>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</si>
  <si>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</si>
  <si>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</si>
  <si>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</si>
  <si>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</si>
  <si>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</si>
  <si>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</si>
  <si>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</si>
  <si>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</si>
  <si>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</si>
  <si>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</si>
  <si>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</si>
  <si>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</si>
  <si>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</si>
  <si>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</si>
  <si>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</si>
  <si>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</si>
  <si>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</si>
  <si>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</si>
  <si>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</si>
  <si>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</si>
  <si>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</si>
  <si>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</si>
  <si>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</si>
  <si>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</si>
  <si>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</si>
  <si>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</si>
  <si>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</si>
  <si>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</si>
  <si>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</si>
  <si>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</si>
  <si>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</si>
  <si>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</si>
  <si>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</si>
  <si>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</si>
  <si>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</si>
  <si>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</si>
  <si>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</si>
  <si>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</si>
  <si>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</si>
  <si>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</si>
  <si>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</si>
  <si>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</si>
  <si>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</si>
  <si>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</si>
  <si>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</si>
  <si>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</si>
  <si>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</si>
  <si>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</si>
  <si>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</si>
  <si>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</si>
  <si>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</si>
  <si>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</si>
  <si>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</si>
  <si>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</si>
  <si>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</si>
  <si>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</si>
  <si>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</si>
  <si>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</si>
  <si>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</si>
  <si>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</si>
  <si>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</si>
  <si>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</si>
  <si>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</si>
  <si>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</si>
  <si>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</si>
  <si>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</si>
  <si>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</si>
  <si>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</si>
  <si>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</si>
  <si>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</si>
  <si>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</si>
  <si>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</si>
  <si>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</si>
  <si>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</si>
  <si>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</si>
  <si>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</si>
  <si>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</si>
  <si>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</si>
  <si>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</si>
  <si>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</si>
  <si>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</si>
  <si>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</si>
  <si>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</si>
  <si>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</si>
  <si>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</si>
  <si>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</si>
  <si>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</si>
  <si>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</si>
  <si>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</si>
  <si>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</si>
  <si>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</si>
  <si>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</si>
  <si>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</si>
  <si>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</si>
  <si>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</si>
  <si>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</si>
  <si>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</si>
  <si>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</si>
  <si>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</si>
  <si>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</si>
  <si>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</si>
  <si>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</si>
  <si>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</si>
  <si>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</si>
  <si>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</si>
  <si>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</si>
  <si>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</si>
  <si>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</si>
  <si>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</si>
  <si>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</si>
  <si>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</si>
  <si>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</si>
  <si>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</si>
  <si>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</si>
  <si>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</si>
  <si>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</si>
  <si>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</si>
  <si>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</si>
  <si>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</si>
  <si>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</si>
  <si>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</si>
  <si>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</si>
  <si>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</si>
  <si>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</si>
  <si>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</si>
  <si>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</si>
  <si>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</si>
  <si>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</si>
  <si>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</si>
  <si>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</si>
  <si>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</si>
  <si>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</si>
  <si>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</si>
  <si>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</si>
  <si>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</si>
  <si>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</si>
  <si>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</si>
  <si>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</si>
  <si>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</si>
  <si>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</si>
  <si>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</si>
  <si>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</si>
  <si>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</si>
  <si>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</si>
  <si>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</si>
  <si>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</si>
  <si>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</si>
  <si>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</si>
  <si>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</si>
  <si>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</si>
  <si>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</si>
  <si>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</si>
  <si>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</si>
  <si>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</si>
  <si>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</si>
  <si>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</si>
  <si>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</si>
  <si>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</si>
  <si>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</si>
  <si>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</si>
  <si>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</si>
  <si>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</si>
  <si>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</si>
  <si>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</si>
  <si>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</si>
  <si>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</si>
  <si>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</si>
  <si>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</si>
  <si>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</si>
  <si>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</si>
  <si>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</si>
  <si>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</si>
  <si>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</si>
  <si>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</si>
  <si>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</si>
  <si>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</si>
  <si>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</si>
  <si>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</si>
  <si>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</si>
  <si>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</si>
  <si>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</si>
  <si>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</si>
  <si>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</si>
  <si>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</si>
  <si>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</si>
  <si>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</si>
  <si>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</si>
  <si>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</si>
  <si>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</si>
  <si>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</si>
  <si>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</si>
  <si>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</si>
  <si>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</si>
  <si>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</si>
  <si>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</si>
  <si>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</si>
  <si>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</si>
  <si>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</si>
  <si>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</si>
  <si>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</si>
  <si>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</si>
  <si>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</si>
  <si>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</si>
  <si>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</si>
  <si>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</si>
  <si>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</si>
  <si>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</si>
  <si>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</si>
  <si>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</si>
  <si>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</si>
  <si>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</si>
  <si>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</si>
  <si>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</si>
  <si>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</si>
  <si>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</si>
  <si>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</si>
  <si>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</si>
  <si>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</si>
  <si>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</si>
  <si>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</si>
  <si>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</si>
  <si>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</si>
  <si>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</si>
  <si>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</si>
  <si>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</si>
  <si>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</si>
  <si>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</si>
  <si>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</si>
  <si>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</si>
  <si>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</si>
  <si>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</si>
  <si>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</si>
  <si>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</si>
  <si>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</si>
  <si>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</si>
  <si>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</si>
  <si>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</si>
  <si>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</si>
  <si>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</si>
  <si>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</si>
  <si>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</si>
  <si>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</si>
  <si>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</si>
  <si>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</si>
  <si>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</si>
  <si>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</si>
  <si>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</si>
  <si>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</si>
  <si>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</si>
  <si>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</si>
  <si>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</si>
  <si>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</si>
  <si>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</si>
  <si>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</si>
  <si>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</si>
  <si>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</si>
  <si>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</si>
  <si>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</si>
  <si>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</si>
  <si>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</si>
  <si>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</si>
  <si>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</si>
  <si>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</si>
  <si>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</si>
  <si>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</si>
  <si>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</si>
  <si>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</si>
  <si>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</si>
  <si>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</si>
  <si>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</si>
  <si>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</si>
  <si>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</si>
  <si>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</si>
  <si>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</si>
  <si>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</si>
  <si>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</si>
  <si>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</si>
  <si>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</si>
  <si>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</si>
  <si>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</si>
  <si>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</si>
  <si>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</si>
  <si>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</si>
  <si>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</si>
  <si>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</si>
  <si>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</si>
  <si>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</si>
  <si>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</si>
  <si>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</si>
  <si>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</si>
  <si>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</si>
  <si>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</si>
  <si>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</si>
  <si>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</si>
  <si>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</si>
  <si>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</si>
  <si>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</si>
  <si>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</si>
  <si>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</si>
  <si>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</si>
  <si>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</si>
  <si>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</si>
  <si>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</si>
  <si>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</si>
  <si>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</si>
  <si>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</si>
  <si>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</si>
  <si>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</si>
  <si>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</si>
  <si>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</si>
  <si>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</si>
  <si>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</si>
  <si>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</si>
  <si>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</si>
  <si>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</si>
  <si>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</si>
  <si>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</si>
  <si>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</si>
  <si>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</si>
  <si>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</si>
  <si>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</si>
  <si>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</si>
  <si>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</si>
  <si>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</si>
  <si>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</si>
  <si>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</si>
  <si>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</si>
  <si>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</si>
  <si>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</si>
  <si>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</si>
  <si>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</si>
  <si>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</si>
  <si>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</si>
  <si>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</si>
  <si>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</si>
  <si>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</si>
  <si>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</si>
  <si>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</si>
  <si>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</si>
  <si>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</si>
  <si>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</si>
  <si>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</si>
  <si>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</si>
  <si>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</si>
  <si>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</si>
  <si>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</si>
  <si>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</si>
  <si>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</si>
  <si>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</si>
  <si>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</si>
  <si>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</si>
  <si>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</si>
  <si>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</si>
  <si>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</si>
  <si>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</si>
  <si>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</si>
  <si>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</si>
  <si>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</si>
  <si>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</si>
  <si>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</si>
  <si>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</si>
  <si>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</si>
  <si>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</si>
  <si>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</si>
  <si>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</si>
  <si>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</si>
  <si>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</si>
  <si>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</si>
  <si>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</si>
  <si>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</si>
  <si>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</si>
  <si>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</si>
  <si>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</si>
  <si>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</si>
  <si>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</si>
  <si>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</si>
  <si>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</si>
  <si>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</si>
  <si>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</si>
  <si>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</si>
  <si>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</si>
  <si>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</si>
  <si>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</si>
  <si>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</si>
  <si>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</si>
  <si>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</si>
  <si>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</si>
  <si>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</si>
  <si>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</si>
  <si>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</si>
  <si>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</si>
  <si>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</si>
  <si>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</si>
  <si>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</si>
  <si>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</si>
  <si>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</si>
  <si>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</si>
  <si>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</si>
  <si>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</si>
  <si>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</si>
  <si>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</si>
  <si>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</si>
  <si>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</si>
  <si>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</si>
  <si>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</si>
  <si>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</si>
  <si>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</si>
  <si>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</si>
  <si>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</si>
  <si>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</si>
  <si>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</si>
  <si>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</si>
  <si>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</si>
  <si>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</si>
  <si>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</si>
  <si>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</si>
  <si>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</si>
  <si>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</si>
  <si>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</si>
  <si>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</si>
  <si>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</si>
  <si>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</si>
  <si>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</si>
  <si>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</si>
  <si>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</si>
  <si>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</si>
  <si>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</si>
  <si>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</si>
  <si>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</si>
  <si>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</si>
  <si>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</si>
  <si>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</si>
  <si>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</si>
  <si>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</si>
  <si>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</si>
  <si>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</si>
  <si>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</si>
  <si>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</si>
  <si>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</si>
  <si>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</si>
  <si>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</si>
  <si>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</si>
  <si>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</si>
  <si>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</si>
  <si>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</si>
  <si>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</si>
  <si>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</si>
  <si>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</si>
  <si>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</si>
  <si>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</si>
  <si>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</si>
  <si>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</si>
  <si>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</si>
  <si>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</si>
  <si>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</si>
  <si>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</si>
  <si>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</si>
  <si>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</si>
  <si>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</si>
  <si>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</si>
  <si>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</si>
  <si>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</si>
  <si>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</si>
  <si>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</si>
  <si>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</si>
  <si>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</si>
  <si>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</si>
  <si>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</si>
  <si>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</si>
  <si>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</si>
  <si>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</si>
  <si>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</si>
  <si>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</si>
  <si>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</si>
  <si>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</si>
  <si>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</si>
  <si>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</si>
  <si>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</si>
  <si>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</si>
  <si>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</si>
  <si>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</si>
  <si>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</si>
  <si>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</si>
  <si>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</si>
  <si>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</si>
  <si>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</si>
  <si>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</si>
  <si>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</si>
  <si>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</si>
  <si>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</si>
  <si>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</si>
  <si>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</si>
  <si>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</si>
  <si>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</si>
  <si>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</si>
  <si>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</si>
  <si>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</si>
  <si>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</si>
  <si>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</si>
  <si>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</si>
  <si>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</si>
  <si>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</si>
  <si>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</si>
  <si>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</si>
  <si>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</si>
  <si>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</si>
  <si>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</si>
  <si>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</si>
  <si>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</si>
  <si>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</si>
  <si>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</si>
  <si>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</si>
  <si>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</si>
  <si>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</si>
  <si>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</si>
  <si>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</si>
  <si>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</si>
  <si>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</si>
  <si>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</si>
  <si>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</si>
  <si>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</si>
  <si>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</si>
  <si>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</si>
  <si>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</si>
  <si>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</si>
  <si>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</si>
  <si>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</si>
  <si>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</si>
  <si>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</si>
  <si>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</si>
  <si>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</si>
  <si>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</si>
  <si>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</si>
  <si>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</si>
  <si>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</si>
  <si>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</si>
  <si>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</si>
  <si>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</si>
  <si>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</si>
  <si>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</si>
  <si>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</si>
  <si>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</si>
  <si>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</si>
  <si>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</si>
  <si>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</si>
  <si>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</si>
  <si>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</si>
  <si>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</si>
  <si>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</si>
  <si>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</si>
  <si>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</si>
  <si>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</si>
  <si>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</si>
  <si>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</si>
  <si>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</si>
  <si>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</si>
  <si>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</si>
  <si>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</si>
  <si>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</si>
  <si>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</si>
  <si>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</si>
  <si>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</si>
  <si>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</si>
  <si>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</si>
  <si>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</si>
  <si>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</si>
  <si>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</si>
  <si>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</si>
  <si>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</si>
  <si>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</si>
  <si>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</si>
  <si>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</si>
  <si>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</si>
  <si>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</si>
  <si>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</si>
  <si>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</si>
  <si>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</si>
  <si>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</si>
  <si>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</si>
  <si>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</si>
  <si>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</si>
  <si>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</si>
  <si>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</si>
  <si>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</si>
  <si>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</si>
  <si>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</si>
  <si>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</si>
  <si>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</si>
  <si>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</si>
  <si>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</si>
  <si>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</si>
  <si>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</si>
  <si>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</si>
  <si>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</si>
  <si>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</si>
  <si>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</si>
  <si>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</si>
  <si>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</si>
  <si>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</si>
  <si>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</si>
  <si>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</si>
  <si>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</si>
  <si>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</si>
  <si>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</si>
  <si>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</si>
  <si>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</si>
  <si>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</si>
  <si>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</si>
  <si>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</si>
  <si>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</si>
  <si>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</si>
  <si>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</si>
  <si>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</si>
  <si>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</si>
  <si>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</si>
  <si>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</si>
  <si>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</si>
  <si>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</si>
  <si>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</si>
  <si>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</si>
  <si>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</si>
  <si>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</si>
  <si>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</si>
  <si>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</si>
  <si>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</si>
  <si>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</si>
  <si>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</si>
  <si>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</si>
  <si>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</si>
  <si>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</si>
  <si>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</si>
  <si>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</si>
  <si>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</si>
  <si>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</si>
  <si>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</si>
  <si>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</si>
  <si>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</si>
  <si>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</si>
  <si>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</si>
  <si>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</si>
  <si>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</si>
  <si>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</si>
  <si>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</si>
  <si>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</si>
  <si>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</si>
  <si>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</si>
  <si>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</si>
  <si>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</si>
  <si>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</si>
  <si>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</si>
  <si>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</si>
  <si>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</si>
  <si>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</si>
  <si>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</si>
  <si>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</si>
  <si>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</si>
  <si>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</si>
  <si>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</si>
  <si>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</si>
  <si>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</si>
  <si>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</si>
  <si>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</si>
  <si>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</si>
  <si>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</si>
  <si>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</si>
  <si>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</si>
  <si>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</si>
  <si>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</si>
  <si>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</si>
  <si>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</si>
  <si>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</si>
  <si>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</si>
  <si>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</si>
  <si>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</si>
  <si>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</si>
  <si>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</si>
  <si>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</si>
  <si>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</si>
  <si>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</si>
  <si>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</si>
  <si>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</si>
  <si>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</si>
  <si>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</si>
  <si>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</si>
  <si>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</si>
  <si>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</si>
  <si>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</si>
  <si>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</si>
  <si>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</si>
  <si>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</si>
  <si>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</si>
  <si>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</si>
  <si>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</si>
  <si>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</si>
  <si>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</si>
  <si>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</si>
  <si>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</si>
  <si>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</si>
  <si>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</si>
  <si>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</si>
  <si>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</si>
  <si>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</si>
  <si>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</si>
  <si>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</si>
  <si>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</si>
  <si>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</si>
  <si>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</si>
  <si>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</si>
  <si>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</si>
  <si>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</si>
  <si>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</si>
  <si>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</si>
  <si>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</si>
  <si>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</si>
  <si>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</si>
  <si>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</si>
  <si>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</si>
  <si>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</si>
  <si>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</si>
  <si>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</si>
  <si>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</si>
  <si>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</si>
  <si>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</si>
  <si>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</si>
  <si>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</si>
  <si>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</si>
  <si>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</si>
  <si>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</si>
  <si>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</si>
  <si>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</si>
  <si>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</si>
  <si>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</si>
  <si>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</si>
  <si>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</si>
  <si>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</si>
  <si>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</si>
  <si>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</si>
  <si>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</si>
  <si>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</si>
  <si>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</si>
  <si>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</si>
  <si>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</si>
  <si>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</si>
  <si>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</si>
  <si>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</si>
  <si>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</si>
  <si>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</si>
  <si>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</si>
  <si>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</si>
  <si>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</si>
  <si>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</si>
  <si>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</si>
  <si>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</si>
  <si>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</si>
  <si>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</si>
  <si>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</si>
  <si>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</si>
  <si>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</si>
  <si>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</si>
  <si>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</si>
  <si>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</si>
  <si>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</si>
  <si>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</si>
  <si>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</si>
  <si>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</si>
  <si>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</si>
  <si>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</si>
  <si>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</si>
  <si>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</si>
  <si>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</si>
  <si>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</si>
  <si>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</si>
  <si>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</si>
  <si>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</si>
  <si>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</si>
  <si>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</si>
  <si>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</si>
  <si>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</si>
  <si>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</si>
  <si>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</si>
  <si>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</si>
  <si>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</si>
  <si>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</si>
  <si>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</si>
  <si>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</si>
  <si>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</si>
  <si>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</si>
  <si>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</si>
  <si>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</si>
  <si>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</si>
  <si>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</si>
  <si>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</si>
  <si>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</si>
  <si>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</si>
  <si>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</si>
  <si>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</si>
  <si>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</si>
  <si>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</si>
  <si>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</si>
  <si>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</si>
  <si>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</si>
  <si>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</si>
  <si>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</si>
  <si>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</si>
  <si>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</si>
  <si>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</si>
  <si>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</si>
  <si>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</si>
  <si>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</si>
  <si>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</si>
  <si>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</si>
  <si>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</si>
  <si>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</si>
  <si>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</si>
  <si>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</si>
  <si>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</si>
  <si>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</si>
  <si>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</si>
  <si>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</si>
  <si>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</si>
  <si>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</si>
  <si>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</si>
  <si>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</si>
  <si>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</si>
  <si>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</si>
  <si>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</si>
  <si>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</si>
  <si>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</si>
  <si>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</si>
  <si>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</si>
  <si>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</si>
  <si>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</si>
  <si>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</si>
  <si>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</si>
  <si>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</si>
  <si>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</si>
  <si>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</si>
  <si>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</si>
  <si>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</si>
  <si>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</si>
  <si>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</si>
  <si>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</si>
  <si>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</si>
  <si>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</si>
  <si>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</si>
  <si>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</si>
  <si>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</si>
  <si>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</si>
  <si>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</si>
  <si>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</si>
  <si>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</si>
  <si>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</si>
  <si>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</si>
  <si>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</si>
  <si>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</si>
  <si>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</si>
  <si>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</si>
  <si>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</si>
  <si>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</si>
  <si>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</si>
  <si>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</si>
  <si>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</si>
  <si>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</si>
  <si>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</si>
  <si>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</si>
  <si>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</si>
  <si>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</si>
  <si>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</si>
  <si>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</si>
  <si>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</si>
  <si>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</si>
  <si>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</si>
  <si>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</si>
  <si>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</si>
  <si>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</si>
  <si>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</si>
  <si>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</si>
  <si>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</si>
  <si>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</si>
  <si>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</si>
  <si>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</si>
  <si>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</si>
  <si>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</si>
  <si>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</si>
  <si>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</si>
  <si>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</si>
  <si>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</si>
  <si>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</si>
  <si>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</si>
  <si>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</si>
  <si>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</si>
  <si>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</si>
  <si>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</si>
  <si>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</si>
  <si>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</si>
  <si>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</si>
  <si>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</si>
  <si>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</si>
  <si>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</si>
  <si>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</si>
  <si>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</si>
  <si>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</si>
  <si>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</si>
  <si>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</si>
  <si>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</si>
  <si>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</si>
  <si>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</si>
  <si>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</si>
  <si>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</si>
  <si>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</si>
  <si>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</si>
  <si>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</si>
  <si>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</si>
  <si>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</si>
  <si>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</si>
  <si>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</si>
  <si>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</si>
  <si>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</si>
  <si>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</si>
  <si>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</si>
  <si>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</si>
  <si>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</si>
  <si>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</si>
  <si>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</si>
  <si>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</si>
  <si>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</si>
  <si>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</si>
  <si>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</si>
  <si>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</si>
  <si>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</si>
  <si>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</si>
  <si>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</si>
  <si>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</si>
  <si>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</si>
  <si>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</si>
  <si>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</si>
  <si>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</si>
  <si>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</si>
  <si>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</si>
  <si>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</si>
  <si>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</si>
  <si>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</si>
  <si>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</si>
  <si>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</si>
  <si>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</si>
  <si>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</si>
  <si>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</si>
  <si>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</si>
  <si>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</si>
  <si>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</si>
  <si>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</si>
  <si>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</si>
  <si>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</si>
  <si>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</si>
  <si>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</si>
  <si>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</si>
  <si>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</si>
  <si>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</si>
  <si>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</si>
  <si>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</si>
  <si>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</si>
  <si>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</si>
  <si>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</si>
  <si>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</si>
  <si>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</si>
  <si>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</si>
  <si>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</si>
  <si>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</si>
  <si>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</si>
  <si>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</si>
  <si>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</si>
  <si>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</si>
  <si>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</si>
  <si>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</si>
  <si>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</si>
  <si>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</si>
  <si>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</si>
  <si>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</si>
  <si>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</si>
  <si>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</si>
  <si>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</si>
  <si>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</si>
  <si>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</si>
  <si>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</si>
  <si>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</si>
  <si>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</si>
  <si>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</si>
  <si>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</si>
  <si>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</si>
  <si>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</si>
  <si>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</si>
  <si>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</si>
  <si>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</si>
  <si>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</si>
  <si>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</si>
  <si>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</si>
  <si>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</si>
  <si>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</si>
  <si>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</si>
  <si>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</si>
  <si>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</si>
  <si>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</si>
  <si>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</si>
  <si>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</si>
  <si>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</si>
  <si>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</si>
  <si>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</si>
  <si>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</si>
  <si>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</si>
  <si>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</si>
  <si>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</si>
  <si>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</si>
  <si>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</si>
  <si>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</si>
  <si>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</si>
  <si>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</si>
  <si>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</si>
  <si>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</si>
  <si>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</si>
  <si>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</si>
  <si>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</si>
  <si>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</si>
  <si>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</si>
  <si>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</si>
  <si>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</si>
  <si>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</si>
  <si>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</si>
  <si>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</si>
  <si>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</si>
  <si>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</si>
  <si>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</si>
  <si>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</si>
  <si>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</si>
  <si>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</si>
  <si>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</si>
  <si>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</si>
  <si>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</si>
  <si>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</si>
  <si>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</si>
  <si>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</si>
  <si>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</si>
  <si>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</si>
  <si>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</si>
  <si>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</si>
  <si>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</si>
  <si>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</si>
  <si>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</si>
  <si>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</si>
  <si>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</si>
  <si>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</si>
  <si>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</si>
  <si>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</si>
  <si>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</si>
  <si>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</si>
  <si>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</si>
  <si>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</si>
  <si>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</si>
  <si>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</si>
  <si>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</si>
  <si>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</si>
  <si>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</si>
  <si>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</si>
  <si>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</si>
  <si>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</si>
  <si>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</si>
  <si>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</si>
  <si>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</si>
  <si>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</si>
  <si>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</si>
  <si>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</si>
  <si>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</si>
  <si>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</si>
  <si>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</si>
  <si>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</si>
  <si>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</si>
  <si>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</si>
  <si>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</si>
  <si>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</si>
  <si>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</si>
  <si>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</si>
  <si>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</si>
  <si>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</si>
  <si>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</si>
  <si>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</si>
  <si>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</si>
  <si>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</si>
  <si>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</si>
  <si>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</si>
  <si>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</si>
  <si>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</si>
  <si>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</si>
  <si>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</si>
  <si>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</si>
  <si>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</si>
  <si>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</si>
  <si>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</si>
  <si>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</si>
  <si>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</si>
  <si>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</si>
  <si>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</si>
  <si>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</si>
  <si>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</si>
  <si>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</si>
  <si>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</si>
  <si>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</si>
  <si>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</si>
  <si>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</si>
  <si>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</si>
  <si>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</si>
  <si>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</si>
  <si>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</si>
  <si>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</si>
  <si>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</si>
  <si>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</si>
  <si>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</si>
  <si>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</si>
  <si>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</si>
  <si>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</si>
  <si>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</si>
  <si>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</si>
  <si>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</si>
  <si>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</si>
  <si>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</si>
  <si>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</si>
  <si>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</si>
  <si>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</si>
  <si>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</si>
  <si>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</si>
  <si>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</si>
  <si>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</si>
  <si>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</si>
  <si>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</si>
  <si>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</si>
  <si>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</si>
  <si>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</si>
  <si>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</si>
  <si>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</si>
  <si>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</si>
  <si>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</si>
  <si>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</si>
  <si>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</si>
  <si>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</si>
  <si>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</si>
  <si>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</si>
  <si>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</si>
  <si>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</si>
  <si>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</si>
  <si>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</si>
  <si>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</si>
  <si>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</si>
  <si>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</si>
  <si>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</si>
  <si>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</si>
  <si>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</si>
  <si>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</si>
  <si>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</si>
  <si>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</si>
  <si>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</si>
  <si>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</si>
  <si>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</si>
  <si>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</si>
  <si>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</si>
  <si>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</si>
  <si>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</si>
  <si>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</si>
  <si>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</si>
  <si>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</si>
  <si>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</si>
  <si>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</si>
  <si>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</si>
  <si>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</si>
  <si>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</si>
  <si>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</si>
  <si>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</si>
  <si>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</si>
  <si>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</si>
  <si>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</si>
  <si>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</si>
  <si>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</si>
  <si>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</si>
  <si>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</si>
  <si>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</si>
  <si>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</si>
  <si>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</si>
  <si>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</si>
  <si>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</si>
  <si>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</si>
  <si>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</si>
  <si>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</si>
  <si>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</si>
  <si>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</si>
  <si>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</si>
  <si>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</si>
  <si>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</si>
  <si>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</si>
  <si>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</si>
  <si>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</si>
  <si>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</si>
  <si>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</si>
  <si>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</si>
  <si>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</si>
  <si>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</si>
  <si>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</si>
  <si>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</si>
  <si>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</si>
  <si>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</si>
  <si>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</si>
  <si>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</si>
  <si>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</si>
  <si>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</si>
  <si>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</si>
  <si>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</si>
  <si>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</si>
  <si>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</si>
  <si>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</si>
  <si>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</si>
  <si>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</si>
  <si>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</si>
  <si>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</si>
  <si>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</si>
  <si>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</si>
  <si>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</si>
  <si>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</si>
  <si>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</si>
  <si>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</si>
  <si>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</si>
  <si>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</si>
  <si>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</si>
  <si>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</si>
  <si>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</si>
  <si>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</si>
  <si>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</si>
  <si>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</si>
  <si>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</si>
  <si>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</si>
  <si>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</si>
  <si>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</si>
  <si>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</si>
  <si>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</si>
  <si>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</si>
  <si>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</si>
  <si>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</si>
  <si>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</si>
  <si>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</si>
  <si>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</si>
  <si>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</si>
  <si>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</si>
  <si>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</si>
  <si>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</si>
  <si>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</si>
  <si>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</si>
  <si>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</si>
  <si>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</si>
  <si>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</si>
  <si>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</si>
  <si>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</si>
  <si>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</si>
  <si>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</si>
  <si>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</si>
  <si>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</si>
  <si>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</si>
  <si>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</si>
  <si>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</si>
  <si>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</si>
  <si>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</si>
  <si>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</si>
  <si>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</si>
  <si>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</si>
  <si>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</si>
  <si>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</si>
  <si>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</si>
  <si>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</si>
  <si>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</si>
  <si>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</si>
  <si>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</si>
  <si>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</si>
  <si>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</si>
  <si>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</si>
  <si>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</si>
  <si>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</si>
  <si>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</si>
  <si>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</si>
  <si>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</si>
  <si>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</si>
  <si>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</si>
  <si>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</si>
  <si>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</si>
  <si>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</si>
  <si>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</si>
  <si>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</si>
  <si>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</si>
  <si>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</si>
  <si>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</si>
  <si>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</si>
  <si>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</si>
  <si>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</si>
  <si>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</si>
  <si>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</si>
  <si>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</si>
  <si>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</si>
  <si>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</si>
  <si>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</si>
  <si>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</si>
  <si>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</si>
  <si>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</si>
  <si>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</si>
  <si>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</si>
  <si>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</si>
  <si>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</si>
  <si>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</si>
  <si>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</si>
  <si>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</si>
  <si>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</si>
  <si>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</si>
  <si>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</si>
  <si>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</si>
  <si>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</si>
  <si>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</si>
  <si>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</si>
  <si>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</si>
  <si>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</si>
  <si>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</si>
  <si>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</si>
  <si>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</si>
  <si>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</si>
  <si>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</si>
  <si>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</si>
  <si>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</si>
  <si>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</si>
  <si>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</si>
  <si>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</si>
  <si>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</si>
  <si>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</si>
  <si>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</si>
  <si>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</si>
  <si>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</si>
  <si>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</si>
  <si>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</si>
  <si>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</si>
  <si>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</si>
  <si>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</si>
  <si>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</si>
  <si>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</si>
  <si>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</si>
  <si>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</si>
  <si>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</si>
  <si>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</si>
  <si>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</si>
  <si>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</si>
  <si>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</si>
  <si>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</si>
  <si>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</si>
  <si>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</si>
  <si>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</si>
  <si>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</si>
  <si>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</si>
  <si>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</si>
  <si>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</si>
  <si>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</si>
  <si>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</si>
  <si>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</si>
  <si>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</si>
  <si>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</si>
  <si>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</si>
  <si>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</si>
  <si>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</si>
  <si>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</si>
  <si>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</si>
  <si>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</si>
  <si>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</si>
  <si>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</si>
  <si>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</si>
  <si>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</si>
  <si>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</si>
  <si>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</si>
  <si>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</si>
  <si>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</si>
  <si>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</si>
  <si>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</si>
  <si>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</si>
  <si>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</si>
  <si>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</si>
  <si>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</si>
  <si>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</si>
  <si>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</si>
  <si>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</si>
  <si>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</si>
  <si>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</si>
  <si>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</si>
  <si>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</si>
  <si>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</si>
  <si>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</si>
  <si>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</si>
  <si>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</si>
  <si>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</si>
  <si>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</si>
  <si>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</si>
  <si>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</si>
  <si>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</si>
  <si>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</si>
  <si>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</si>
  <si>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</si>
  <si>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</si>
  <si>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</si>
  <si>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</si>
  <si>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</si>
  <si>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</si>
  <si>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</si>
  <si>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</si>
  <si>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</si>
  <si>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</si>
  <si>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</si>
  <si>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</si>
  <si>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</si>
  <si>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</si>
  <si>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</si>
  <si>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</si>
  <si>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</si>
  <si>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</si>
  <si>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</si>
  <si>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</si>
  <si>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</si>
  <si>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</si>
  <si>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</si>
  <si>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</si>
  <si>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</si>
  <si>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</si>
  <si>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</si>
  <si>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</si>
  <si>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</si>
  <si>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</si>
  <si>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</si>
  <si>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</si>
  <si>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</si>
  <si>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</si>
  <si>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</si>
  <si>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</si>
  <si>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</si>
  <si>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</si>
  <si>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</si>
  <si>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</si>
  <si>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</si>
  <si>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</si>
  <si>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</si>
  <si>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</si>
  <si>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</si>
  <si>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</si>
  <si>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</si>
  <si>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</si>
  <si>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</si>
  <si>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</si>
  <si>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</si>
  <si>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</si>
  <si>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</si>
  <si>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</si>
  <si>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</si>
  <si>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</si>
  <si>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</si>
  <si>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</si>
  <si>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</si>
  <si>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</si>
  <si>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</si>
  <si>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</si>
  <si>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</si>
  <si>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</si>
  <si>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</si>
  <si>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</si>
  <si>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</si>
  <si>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</si>
  <si>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</si>
  <si>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</si>
  <si>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</si>
  <si>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</si>
  <si>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</si>
  <si>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</si>
  <si>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</si>
  <si>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</si>
  <si>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</si>
  <si>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</si>
  <si>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</si>
  <si>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</si>
  <si>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</si>
  <si>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</si>
  <si>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</si>
  <si>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</si>
  <si>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</si>
  <si>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</si>
  <si>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</si>
  <si>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</si>
  <si>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</si>
  <si>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</si>
  <si>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</si>
  <si>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</si>
  <si>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</si>
  <si>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</si>
  <si>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</si>
  <si>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</si>
  <si>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</si>
  <si>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</si>
  <si>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</si>
  <si>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</si>
  <si>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</si>
  <si>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</si>
  <si>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</si>
  <si>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</si>
  <si>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</si>
  <si>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</si>
  <si>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</si>
  <si>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</si>
  <si>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</si>
  <si>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</si>
  <si>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</si>
  <si>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</si>
  <si>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</si>
  <si>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</si>
  <si>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</si>
  <si>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</si>
  <si>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</si>
  <si>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</si>
  <si>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</si>
  <si>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</si>
  <si>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</si>
  <si>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</si>
  <si>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</si>
  <si>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</si>
  <si>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</si>
  <si>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</si>
  <si>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</si>
  <si>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</si>
  <si>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</si>
  <si>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</si>
  <si>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</si>
  <si>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</si>
  <si>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</si>
  <si>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</si>
  <si>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</si>
  <si>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</si>
  <si>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</si>
  <si>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</si>
  <si>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</si>
  <si>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</si>
  <si>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</si>
  <si>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</si>
  <si>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</si>
  <si>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</si>
  <si>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</si>
  <si>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</si>
  <si>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</si>
  <si>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</si>
  <si>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</si>
  <si>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</si>
  <si>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</si>
  <si>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</si>
  <si>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</si>
  <si>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</si>
  <si>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</si>
  <si>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</si>
  <si>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</si>
  <si>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</si>
  <si>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</si>
  <si>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</si>
  <si>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</si>
  <si>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</si>
  <si>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</si>
  <si>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</si>
  <si>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</si>
  <si>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</si>
  <si>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</si>
  <si>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</si>
  <si>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</si>
  <si>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</si>
  <si>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</si>
  <si>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</si>
  <si>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</si>
  <si>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</si>
  <si>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</si>
  <si>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</si>
  <si>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</si>
  <si>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</si>
  <si>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</si>
  <si>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</si>
  <si>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</si>
  <si>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</si>
  <si>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</si>
  <si>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</si>
  <si>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</si>
  <si>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</si>
  <si>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</si>
  <si>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</si>
  <si>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</si>
  <si>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</si>
  <si>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</si>
  <si>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</si>
  <si>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</si>
  <si>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</si>
  <si>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</si>
  <si>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</si>
  <si>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</si>
  <si>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</si>
  <si>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</si>
  <si>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</si>
  <si>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</si>
  <si>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</si>
  <si>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</si>
  <si>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</si>
  <si>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</si>
  <si>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</si>
  <si>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</si>
  <si>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</si>
  <si>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</si>
  <si>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</si>
  <si>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</si>
  <si>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</si>
  <si>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</si>
  <si>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</si>
  <si>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</si>
  <si>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</si>
  <si>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</si>
  <si>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</si>
  <si>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</si>
  <si>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</si>
  <si>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</si>
  <si>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</si>
  <si>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</si>
  <si>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</si>
  <si>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</si>
  <si>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</si>
  <si>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</si>
  <si>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</si>
  <si>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</si>
  <si>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</si>
  <si>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</si>
  <si>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</si>
  <si>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</si>
  <si>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</si>
  <si>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</si>
  <si>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</si>
  <si>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</si>
  <si>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</si>
  <si>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</si>
  <si>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</si>
  <si>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</si>
  <si>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</si>
  <si>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</si>
  <si>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</si>
  <si>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</si>
  <si>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</si>
  <si>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</si>
  <si>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</si>
  <si>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</si>
  <si>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</si>
  <si>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</si>
  <si>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</si>
  <si>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</si>
  <si>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</si>
  <si>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</si>
  <si>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</si>
  <si>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</si>
  <si>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</si>
  <si>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</si>
  <si>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</si>
  <si>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</si>
  <si>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</si>
  <si>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</si>
  <si>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</si>
  <si>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</si>
  <si>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</si>
  <si>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</si>
  <si>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</si>
  <si>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</si>
  <si>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</si>
  <si>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</si>
  <si>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</si>
  <si>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</si>
  <si>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</si>
  <si>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</si>
  <si>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</si>
  <si>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</si>
  <si>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</si>
  <si>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</si>
  <si>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</si>
  <si>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</si>
  <si>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</si>
  <si>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</si>
  <si>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</si>
  <si>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</si>
  <si>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</si>
  <si>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</si>
  <si>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</si>
  <si>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</si>
  <si>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</si>
  <si>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</si>
  <si>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</si>
  <si>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</si>
  <si>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</si>
  <si>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</si>
  <si>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</si>
  <si>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</si>
  <si>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</si>
  <si>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</si>
  <si>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</si>
  <si>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</si>
  <si>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</si>
  <si>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</si>
  <si>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</si>
  <si>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</si>
  <si>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</si>
  <si>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</si>
  <si>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</si>
  <si>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</si>
  <si>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</si>
  <si>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</si>
  <si>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</si>
  <si>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</si>
  <si>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</si>
  <si>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</si>
  <si>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</si>
  <si>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</si>
  <si>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</si>
  <si>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</si>
  <si>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</si>
  <si>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</si>
  <si>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</si>
  <si>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</si>
  <si>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</si>
  <si>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</si>
  <si>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</si>
  <si>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</si>
  <si>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</si>
  <si>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</si>
  <si>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</si>
  <si>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</si>
  <si>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</si>
  <si>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</si>
  <si>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</si>
  <si>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</si>
  <si>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</si>
  <si>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</si>
  <si>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</si>
  <si>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</si>
  <si>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</si>
  <si>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</si>
  <si>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</si>
  <si>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</si>
  <si>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</si>
  <si>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</si>
  <si>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</si>
  <si>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</si>
  <si>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</si>
  <si>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</si>
  <si>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</si>
  <si>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</si>
  <si>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</si>
  <si>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</si>
  <si>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</si>
  <si>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</si>
  <si>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</si>
  <si>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</si>
  <si>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</si>
  <si>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</si>
  <si>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</si>
  <si>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</si>
  <si>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</si>
  <si>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</si>
  <si>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</si>
  <si>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</si>
  <si>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</si>
  <si>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</si>
  <si>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</si>
  <si>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</si>
  <si>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</si>
  <si>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</si>
  <si>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</si>
  <si>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</si>
  <si>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</si>
  <si>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</si>
  <si>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</si>
  <si>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</si>
  <si>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</si>
  <si>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</si>
  <si>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</si>
  <si>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</si>
  <si>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</si>
  <si>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</si>
  <si>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</si>
  <si>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</si>
  <si>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</si>
  <si>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</si>
  <si>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</si>
  <si>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</si>
  <si>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</si>
  <si>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</si>
  <si>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</si>
  <si>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</si>
  <si>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</si>
  <si>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</si>
  <si>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</si>
  <si>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</si>
  <si>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</si>
  <si>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</si>
  <si>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</si>
  <si>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</si>
  <si>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</si>
  <si>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</si>
  <si>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</si>
  <si>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</si>
  <si>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</si>
  <si>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</si>
  <si>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</si>
  <si>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</si>
  <si>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</si>
  <si>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</si>
  <si>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</si>
  <si>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</si>
  <si>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</si>
  <si>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</si>
  <si>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</si>
  <si>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</si>
  <si>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</si>
  <si>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</si>
  <si>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</si>
  <si>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</si>
  <si>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</si>
  <si>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</si>
  <si>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</si>
  <si>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</si>
  <si>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</si>
  <si>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</si>
  <si>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</si>
  <si>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</si>
  <si>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</si>
  <si>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</si>
  <si>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</si>
  <si>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</si>
  <si>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</si>
  <si>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</si>
  <si>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</si>
  <si>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</si>
  <si>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</si>
  <si>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</si>
  <si>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</si>
  <si>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</si>
  <si>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</si>
  <si>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</si>
  <si>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</si>
  <si>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</si>
  <si>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</si>
  <si>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</si>
  <si>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</si>
  <si>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</si>
  <si>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</si>
  <si>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</si>
  <si>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</si>
  <si>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</si>
  <si>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</si>
  <si>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</si>
  <si>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</si>
  <si>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</si>
  <si>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</si>
  <si>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</si>
  <si>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</si>
  <si>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</si>
  <si>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</si>
  <si>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</si>
  <si>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</si>
  <si>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</si>
  <si>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</si>
  <si>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</si>
  <si>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</si>
  <si>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</si>
  <si>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</si>
  <si>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</si>
  <si>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</si>
  <si>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</si>
  <si>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</si>
  <si>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</si>
  <si>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</si>
  <si>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</si>
  <si>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</si>
  <si>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</si>
  <si>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</si>
  <si>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</si>
  <si>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</si>
  <si>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</si>
  <si>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</si>
  <si>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</si>
  <si>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</si>
  <si>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</si>
  <si>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</si>
  <si>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</si>
  <si>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</si>
  <si>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</si>
  <si>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</si>
  <si>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</si>
  <si>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</si>
  <si>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</si>
  <si>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</si>
  <si>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</si>
  <si>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</si>
  <si>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</si>
  <si>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</si>
  <si>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</si>
  <si>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</si>
  <si>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</si>
  <si>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</si>
  <si>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</si>
  <si>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</si>
  <si>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</si>
  <si>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</si>
  <si>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</si>
  <si>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</si>
  <si>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</si>
  <si>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</si>
  <si>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</si>
  <si>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</si>
  <si>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</si>
  <si>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</si>
  <si>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</si>
  <si>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</si>
  <si>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</si>
  <si>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</si>
  <si>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</si>
  <si>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</si>
  <si>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</si>
  <si>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</si>
  <si>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</si>
  <si>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</si>
  <si>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</si>
  <si>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</si>
  <si>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</si>
  <si>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</si>
  <si>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</si>
  <si>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</si>
  <si>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</si>
  <si>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</si>
  <si>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</si>
  <si>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</si>
  <si>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</si>
  <si>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</si>
  <si>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</si>
  <si>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</si>
  <si>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</si>
  <si>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</si>
  <si>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</si>
  <si>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</si>
  <si>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</si>
  <si>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</si>
  <si>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</si>
  <si>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</si>
  <si>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</si>
  <si>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</si>
  <si>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</si>
  <si>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</si>
  <si>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</si>
  <si>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</si>
  <si>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</si>
  <si>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</si>
  <si>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</si>
  <si>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</si>
  <si>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</si>
  <si>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</si>
  <si>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</si>
  <si>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</si>
  <si>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</si>
  <si>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</si>
  <si>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</si>
  <si>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</si>
  <si>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</si>
  <si>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</si>
  <si>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</si>
  <si>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</si>
  <si>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</si>
  <si>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</si>
  <si>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</si>
  <si>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</si>
  <si>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</si>
  <si>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</si>
  <si>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</si>
  <si>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</si>
  <si>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</si>
  <si>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</si>
  <si>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</si>
  <si>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</si>
  <si>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</si>
  <si>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</si>
  <si>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</si>
  <si>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</si>
  <si>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</si>
  <si>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</si>
  <si>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</si>
  <si>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</si>
  <si>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</si>
  <si>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</si>
  <si>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</si>
  <si>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</si>
  <si>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</si>
  <si>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</si>
  <si>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</si>
  <si>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</si>
  <si>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</si>
  <si>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</si>
  <si>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</si>
  <si>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</si>
  <si>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</si>
  <si>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</si>
  <si>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</si>
  <si>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</si>
  <si>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</si>
  <si>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</si>
  <si>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</si>
  <si>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</si>
  <si>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</si>
  <si>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</si>
  <si>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</si>
  <si>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</si>
  <si>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</si>
  <si>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</si>
  <si>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</si>
  <si>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</si>
  <si>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</si>
  <si>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</si>
  <si>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</si>
  <si>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</si>
  <si>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</si>
  <si>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</si>
  <si>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</si>
  <si>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</si>
  <si>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</si>
  <si>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</si>
  <si>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</si>
  <si>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</si>
  <si>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</si>
  <si>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</si>
  <si>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</si>
  <si>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</si>
  <si>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</si>
  <si>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</si>
  <si>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</si>
  <si>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</si>
  <si>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</si>
  <si>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</si>
  <si>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</si>
  <si>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</si>
  <si>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</si>
  <si>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</si>
  <si>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</si>
  <si>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</si>
  <si>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</si>
  <si>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</si>
  <si>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</si>
  <si>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</si>
  <si>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</si>
  <si>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</si>
  <si>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</si>
  <si>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</si>
  <si>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</si>
  <si>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</si>
  <si>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</si>
  <si>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</si>
  <si>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</si>
  <si>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</si>
  <si>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</si>
  <si>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</si>
  <si>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</si>
  <si>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</si>
  <si>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</si>
  <si>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</si>
  <si>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</si>
  <si>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</si>
  <si>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</si>
  <si>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</si>
  <si>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</si>
  <si>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</si>
  <si>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</si>
  <si>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</si>
  <si>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</si>
  <si>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</si>
  <si>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</si>
  <si>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</si>
  <si>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</si>
  <si>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</si>
  <si>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</si>
  <si>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</si>
  <si>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</si>
  <si>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</si>
  <si>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</si>
  <si>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</si>
  <si>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</si>
  <si>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</si>
  <si>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</si>
  <si>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</si>
  <si>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</si>
  <si>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</si>
  <si>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</si>
  <si>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</si>
  <si>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</si>
  <si>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</si>
  <si>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</si>
  <si>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</si>
  <si>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</si>
  <si>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</si>
  <si>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</si>
  <si>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</si>
  <si>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</si>
  <si>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</si>
  <si>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</si>
  <si>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</si>
  <si>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</si>
  <si>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</si>
  <si>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</si>
  <si>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</si>
  <si>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</si>
  <si>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</si>
  <si>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</si>
  <si>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</si>
  <si>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</si>
  <si>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</si>
  <si>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</si>
  <si>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</si>
  <si>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</si>
  <si>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</si>
  <si>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</si>
  <si>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</si>
  <si>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</si>
  <si>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</si>
  <si>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</si>
  <si>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</si>
  <si>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</si>
  <si>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</si>
  <si>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</si>
  <si>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</si>
  <si>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</si>
  <si>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</si>
  <si>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</si>
  <si>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</si>
  <si>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</si>
  <si>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</si>
  <si>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</si>
  <si>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</si>
  <si>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</si>
  <si>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</si>
  <si>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</si>
  <si>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</si>
  <si>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</si>
  <si>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</si>
  <si>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</si>
  <si>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</si>
  <si>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</si>
  <si>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</si>
  <si>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</si>
  <si>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</si>
  <si>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</si>
  <si>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</si>
  <si>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</si>
  <si>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</si>
  <si>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</si>
  <si>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</si>
  <si>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</si>
  <si>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</si>
  <si>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</si>
  <si>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</si>
  <si>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</si>
  <si>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</si>
  <si>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</si>
  <si>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</si>
  <si>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</si>
  <si>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</si>
  <si>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</si>
  <si>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</si>
  <si>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</si>
  <si>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</si>
  <si>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</si>
  <si>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</si>
  <si>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</si>
  <si>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</si>
  <si>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</si>
  <si>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</si>
  <si>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</si>
  <si>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</si>
  <si>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</si>
  <si>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</si>
  <si>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</si>
  <si>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</si>
  <si>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</si>
  <si>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</si>
  <si>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</si>
  <si>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</si>
  <si>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</si>
  <si>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</si>
  <si>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</si>
  <si>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</si>
  <si>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</si>
  <si>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</si>
  <si>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</si>
  <si>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</si>
  <si>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</si>
  <si>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</si>
  <si>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</si>
  <si>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</si>
  <si>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</si>
  <si>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</si>
  <si>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</si>
  <si>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</si>
  <si>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</si>
  <si>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</si>
  <si>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</si>
  <si>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</si>
  <si>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</si>
  <si>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</si>
  <si>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</si>
  <si>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</si>
  <si>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</si>
  <si>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</si>
  <si>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</si>
  <si>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</si>
  <si>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</si>
  <si>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</si>
  <si>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</si>
  <si>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</si>
  <si>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</si>
  <si>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</si>
  <si>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</si>
  <si>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</si>
  <si>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</si>
  <si>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</si>
  <si>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</si>
  <si>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</si>
  <si>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</si>
  <si>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</si>
  <si>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</si>
  <si>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</si>
  <si>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</si>
  <si>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</si>
  <si>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</si>
  <si>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</si>
  <si>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</si>
  <si>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</si>
  <si>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</si>
  <si>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</si>
  <si>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</si>
  <si>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</si>
  <si>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</si>
  <si>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</si>
  <si>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</si>
  <si>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</si>
  <si>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</si>
  <si>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</si>
  <si>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</si>
  <si>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</si>
  <si>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</si>
  <si>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</si>
  <si>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</si>
  <si>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</si>
  <si>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</si>
  <si>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</si>
  <si>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</si>
  <si>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</si>
  <si>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</si>
  <si>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</si>
  <si>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</si>
  <si>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</si>
  <si>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</si>
  <si>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</si>
  <si>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</si>
  <si>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</si>
  <si>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</si>
  <si>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</si>
  <si>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</si>
  <si>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</si>
  <si>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</si>
  <si>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</si>
  <si>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</si>
  <si>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</si>
  <si>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</si>
  <si>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</si>
  <si>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</si>
  <si>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</si>
  <si>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</si>
  <si>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</si>
  <si>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</si>
  <si>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</si>
  <si>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</si>
  <si>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</si>
  <si>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</si>
  <si>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</si>
  <si>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</si>
  <si>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</si>
  <si>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</si>
  <si>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</si>
  <si>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</si>
  <si>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</si>
  <si>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</si>
  <si>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</si>
  <si>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</si>
  <si>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</si>
  <si>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</si>
  <si>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</si>
  <si>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</si>
  <si>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</si>
  <si>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</si>
  <si>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</si>
  <si>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</si>
  <si>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</si>
  <si>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</si>
  <si>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</si>
  <si>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</si>
  <si>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</si>
  <si>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</si>
  <si>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</si>
  <si>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</si>
  <si>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</si>
  <si>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</si>
  <si>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</si>
  <si>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</si>
  <si>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</si>
  <si>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</si>
  <si>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</si>
  <si>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</si>
  <si>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</si>
  <si>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</si>
  <si>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</si>
  <si>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</si>
  <si>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</si>
  <si>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</si>
  <si>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</si>
  <si>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</si>
  <si>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</si>
  <si>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</si>
  <si>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</si>
  <si>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</si>
  <si>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</si>
  <si>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</si>
  <si>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</si>
  <si>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</si>
  <si>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</si>
  <si>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</si>
  <si>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</si>
  <si>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</si>
  <si>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</si>
  <si>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</si>
  <si>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</si>
  <si>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</si>
  <si>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</si>
  <si>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</si>
  <si>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</si>
  <si>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</si>
  <si>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</si>
  <si>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</si>
  <si>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</si>
  <si>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</si>
  <si>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</si>
  <si>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</si>
  <si>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</si>
  <si>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</si>
  <si>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</si>
  <si>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</si>
  <si>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</si>
  <si>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</si>
  <si>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</si>
  <si>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</si>
  <si>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</si>
  <si>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</si>
  <si>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</si>
  <si>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</si>
  <si>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</si>
  <si>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</si>
  <si>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</si>
  <si>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</si>
  <si>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</si>
  <si>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</si>
  <si>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</si>
  <si>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</si>
  <si>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</si>
  <si>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</si>
  <si>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</si>
  <si>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</si>
  <si>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</si>
  <si>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</si>
  <si>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</si>
  <si>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</si>
  <si>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</si>
  <si>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</si>
  <si>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</si>
  <si>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</si>
  <si>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</si>
  <si>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</si>
  <si>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</si>
  <si>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</si>
  <si>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</si>
  <si>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</si>
  <si>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</si>
  <si>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</si>
  <si>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</si>
  <si>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</si>
  <si>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</si>
  <si>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</si>
  <si>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</si>
  <si>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</si>
  <si>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</si>
  <si>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</si>
  <si>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</si>
  <si>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</si>
  <si>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</si>
  <si>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</si>
  <si>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</si>
  <si>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</si>
  <si>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</si>
  <si>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</si>
  <si>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</si>
  <si>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</si>
  <si>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</si>
  <si>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</si>
  <si>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</si>
  <si>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</si>
  <si>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</si>
  <si>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</si>
  <si>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</si>
  <si>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</si>
  <si>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</si>
  <si>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</si>
  <si>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</si>
  <si>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</si>
  <si>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</si>
  <si>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</si>
  <si>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</si>
  <si>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</si>
  <si>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</si>
  <si>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</si>
  <si>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</si>
  <si>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</si>
  <si>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</si>
  <si>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</si>
  <si>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</si>
  <si>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</si>
  <si>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</si>
  <si>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</si>
  <si>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</si>
  <si>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</si>
  <si>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</si>
  <si>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</si>
  <si>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</si>
  <si>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</si>
  <si>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</si>
  <si>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</si>
  <si>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</si>
  <si>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</si>
  <si>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</si>
  <si>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</si>
  <si>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</si>
  <si>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</si>
  <si>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</si>
  <si>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</si>
  <si>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</si>
  <si>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</si>
  <si>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</si>
  <si>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</si>
  <si>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</si>
  <si>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</si>
  <si>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</si>
  <si>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</si>
  <si>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</si>
  <si>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</si>
  <si>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</si>
  <si>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</si>
  <si>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</si>
  <si>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</si>
  <si>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</si>
  <si>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</si>
  <si>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</si>
  <si>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</si>
  <si>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</si>
  <si>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</si>
  <si>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</si>
  <si>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</si>
  <si>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</si>
  <si>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</si>
  <si>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</si>
  <si>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</si>
  <si>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</si>
  <si>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</si>
  <si>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</si>
  <si>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</si>
  <si>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</si>
  <si>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</si>
  <si>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</si>
  <si>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</si>
  <si>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</si>
  <si>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</si>
  <si>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</si>
  <si>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</si>
  <si>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</si>
  <si>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</si>
  <si>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</si>
  <si>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</si>
  <si>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</si>
  <si>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</si>
  <si>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</si>
  <si>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</si>
  <si>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</si>
  <si>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</si>
  <si>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</si>
  <si>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</si>
  <si>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</si>
  <si>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</si>
  <si>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</si>
  <si>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</si>
  <si>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</si>
  <si>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</si>
  <si>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</si>
  <si>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</si>
  <si>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</si>
  <si>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</si>
  <si>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</si>
  <si>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</si>
  <si>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</si>
  <si>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</si>
  <si>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</si>
  <si>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</si>
  <si>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</si>
  <si>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</si>
  <si>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</si>
  <si>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</si>
  <si>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</si>
  <si>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</si>
  <si>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</si>
  <si>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</si>
  <si>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</si>
  <si>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</si>
  <si>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</si>
  <si>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</si>
  <si>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</si>
  <si>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</si>
  <si>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</si>
  <si>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</si>
  <si>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</si>
  <si>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</si>
  <si>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</si>
  <si>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</si>
  <si>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</si>
  <si>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</si>
  <si>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</si>
  <si>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</si>
  <si>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</si>
  <si>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</si>
  <si>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</si>
  <si>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</si>
  <si>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</si>
  <si>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</si>
  <si>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</si>
  <si>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</si>
  <si>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</si>
  <si>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</si>
  <si>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</si>
  <si>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</si>
  <si>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</si>
  <si>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</si>
  <si>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</si>
  <si>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</si>
  <si>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</si>
  <si>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</si>
  <si>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</si>
  <si>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</si>
  <si>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</si>
  <si>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</si>
  <si>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</si>
  <si>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</si>
  <si>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</si>
  <si>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</si>
  <si>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</si>
  <si>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</si>
  <si>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</si>
  <si>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</si>
  <si>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</si>
  <si>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</si>
  <si>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</si>
  <si>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</si>
  <si>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</si>
  <si>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</si>
  <si>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</si>
  <si>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</si>
  <si>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</si>
  <si>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</si>
  <si>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</si>
  <si>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</si>
  <si>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</si>
  <si>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</si>
  <si>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</si>
  <si>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</si>
  <si>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</si>
  <si>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</si>
  <si>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</si>
  <si>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</si>
  <si>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</si>
  <si>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</si>
  <si>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</si>
  <si>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</si>
  <si>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</si>
  <si>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</si>
  <si>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</si>
  <si>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</si>
  <si>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</si>
  <si>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</si>
  <si>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</si>
  <si>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</si>
  <si>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</si>
  <si>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</si>
  <si>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</si>
  <si>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</si>
  <si>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</si>
  <si>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</si>
  <si>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</si>
  <si>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</si>
  <si>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</si>
  <si>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</si>
  <si>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</si>
  <si>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</si>
  <si>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</si>
  <si>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</si>
  <si>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</si>
  <si>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</si>
  <si>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</si>
  <si>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</si>
  <si>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</si>
  <si>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</si>
  <si>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</si>
  <si>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</si>
  <si>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</si>
  <si>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</si>
  <si>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</si>
  <si>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</si>
  <si>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</si>
  <si>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</si>
  <si>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</si>
  <si>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</si>
  <si>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</si>
  <si>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</si>
  <si>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</si>
  <si>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</si>
  <si>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</si>
  <si>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</si>
  <si>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</si>
  <si>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</si>
  <si>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</si>
  <si>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</si>
  <si>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</si>
  <si>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</si>
  <si>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</si>
  <si>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</si>
  <si>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</si>
  <si>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</si>
  <si>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</si>
  <si>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</si>
  <si>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</si>
  <si>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</si>
  <si>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</si>
  <si>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</si>
  <si>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</si>
  <si>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</si>
  <si>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</si>
  <si>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</si>
  <si>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</si>
  <si>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</si>
  <si>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</si>
  <si>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</si>
  <si>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</si>
  <si>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</si>
  <si>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</si>
  <si>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</si>
  <si>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</si>
  <si>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</si>
  <si>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</si>
  <si>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</si>
  <si>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</si>
  <si>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</si>
  <si>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</si>
  <si>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</si>
  <si>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</si>
  <si>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</si>
  <si>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</si>
  <si>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</si>
  <si>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</si>
  <si>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</si>
  <si>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</si>
  <si>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</si>
  <si>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</si>
  <si>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</si>
  <si>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</si>
  <si>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</si>
  <si>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</si>
  <si>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</si>
  <si>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</si>
  <si>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</si>
  <si>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</si>
  <si>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</si>
  <si>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</si>
  <si>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</si>
  <si>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</si>
  <si>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</si>
  <si>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</si>
  <si>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</si>
  <si>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</si>
  <si>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</si>
  <si>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</si>
  <si>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</si>
  <si>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</si>
  <si>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</si>
  <si>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</si>
  <si>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</si>
  <si>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</si>
  <si>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</si>
  <si>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</si>
  <si>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</si>
  <si>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</si>
  <si>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</si>
  <si>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</si>
  <si>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</si>
  <si>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</si>
  <si>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</si>
  <si>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</si>
  <si>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</si>
  <si>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</si>
  <si>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</si>
  <si>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</si>
  <si>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</si>
  <si>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</si>
  <si>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</si>
  <si>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</si>
  <si>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</si>
  <si>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</si>
  <si>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</si>
  <si>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</si>
  <si>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</si>
  <si>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</si>
  <si>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</si>
  <si>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</si>
  <si>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</si>
  <si>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</si>
  <si>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</si>
  <si>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</si>
  <si>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</si>
  <si>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</si>
  <si>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</si>
  <si>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</si>
  <si>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</si>
  <si>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</si>
  <si>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</si>
  <si>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</si>
  <si>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</si>
  <si>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</si>
  <si>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</si>
  <si>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</si>
  <si>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</si>
  <si>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</si>
  <si>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</si>
  <si>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</si>
  <si>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</si>
  <si>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</si>
  <si>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</si>
  <si>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</si>
  <si>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</si>
  <si>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</si>
  <si>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</si>
  <si>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</si>
  <si>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</si>
  <si>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</si>
  <si>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</si>
  <si>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</si>
  <si>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</si>
  <si>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</si>
  <si>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</si>
  <si>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</si>
  <si>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</si>
  <si>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</si>
  <si>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</si>
  <si>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</si>
  <si>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</si>
  <si>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</si>
  <si>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</si>
  <si>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</si>
  <si>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</si>
  <si>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</si>
  <si>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</si>
  <si>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</si>
  <si>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</si>
  <si>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</si>
  <si>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</si>
  <si>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</si>
  <si>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</si>
  <si>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</si>
  <si>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</si>
  <si>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</si>
  <si>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</si>
  <si>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</si>
  <si>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</si>
  <si>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</si>
  <si>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</si>
  <si>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</si>
  <si>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</si>
  <si>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</si>
  <si>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</si>
  <si>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</si>
  <si>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</si>
  <si>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</si>
  <si>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</si>
  <si>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</si>
  <si>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</si>
  <si>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</si>
  <si>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</si>
  <si>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</si>
  <si>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</si>
  <si>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</si>
  <si>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</si>
  <si>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</si>
  <si>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</si>
  <si>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</si>
  <si>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</si>
  <si>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</si>
  <si>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</si>
  <si>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</si>
  <si>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</si>
  <si>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</si>
  <si>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</si>
  <si>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</si>
  <si>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</si>
  <si>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</si>
  <si>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</si>
  <si>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</si>
  <si>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</si>
  <si>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</si>
  <si>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</si>
  <si>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</si>
  <si>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</si>
  <si>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</si>
  <si>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</si>
  <si>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</si>
  <si>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</si>
  <si>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</si>
  <si>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</si>
  <si>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</si>
  <si>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</si>
  <si>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</si>
  <si>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</si>
  <si>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</si>
  <si>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</si>
  <si>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</si>
  <si>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</si>
  <si>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</si>
  <si>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</si>
  <si>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</si>
  <si>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</si>
  <si>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</si>
  <si>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</si>
  <si>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</si>
  <si>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</si>
  <si>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</si>
  <si>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</si>
  <si>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</si>
  <si>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</si>
  <si>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</si>
  <si>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</si>
  <si>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</si>
  <si>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</si>
  <si>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</si>
  <si>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</si>
  <si>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</si>
  <si>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</si>
  <si>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</si>
  <si>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</si>
  <si>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</si>
  <si>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</si>
  <si>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</si>
  <si>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</si>
  <si>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</si>
  <si>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</si>
  <si>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</si>
  <si>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</si>
  <si>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</si>
  <si>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</si>
  <si>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</si>
  <si>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</si>
  <si>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</si>
  <si>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</si>
  <si>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</si>
  <si>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</si>
  <si>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</si>
  <si>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</si>
  <si>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</si>
  <si>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</si>
  <si>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</si>
  <si>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</si>
  <si>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</si>
  <si>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</si>
  <si>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</si>
  <si>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</si>
  <si>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</si>
  <si>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</si>
  <si>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</si>
  <si>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</si>
  <si>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</si>
  <si>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</si>
  <si>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</si>
  <si>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</si>
  <si>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</si>
  <si>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</si>
  <si>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</si>
  <si>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</si>
  <si>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</si>
  <si>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</si>
  <si>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</si>
  <si>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</si>
  <si>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</si>
  <si>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</si>
  <si>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</si>
  <si>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</si>
  <si>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</si>
  <si>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</si>
  <si>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</si>
  <si>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</si>
  <si>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</si>
  <si>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</si>
  <si>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</si>
  <si>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</si>
  <si>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</si>
  <si>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</si>
  <si>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</si>
  <si>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</si>
  <si>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</si>
  <si>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</si>
  <si>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</si>
  <si>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</si>
  <si>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</si>
  <si>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</si>
  <si>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</si>
  <si>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</si>
  <si>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</si>
  <si>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</si>
  <si>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</si>
  <si>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</si>
  <si>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</si>
  <si>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</si>
  <si>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</si>
  <si>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</si>
  <si>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</si>
  <si>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</si>
  <si>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</si>
  <si>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</si>
  <si>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</si>
  <si>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</si>
  <si>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</si>
  <si>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</si>
  <si>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</si>
  <si>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</si>
  <si>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</si>
  <si>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</si>
  <si>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</si>
  <si>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</si>
  <si>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</si>
  <si>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</si>
  <si>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</si>
  <si>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</si>
  <si>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</si>
  <si>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</si>
  <si>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</si>
  <si>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</si>
  <si>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</si>
  <si>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</si>
  <si>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</si>
  <si>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</si>
  <si>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</si>
  <si>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</si>
  <si>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</si>
  <si>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</si>
  <si>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</si>
  <si>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</si>
  <si>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</si>
  <si>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</si>
  <si>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</si>
  <si>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</si>
  <si>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</si>
  <si>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</si>
  <si>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</si>
  <si>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</si>
  <si>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</si>
  <si>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</si>
  <si>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</si>
  <si>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</si>
  <si>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</si>
  <si>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</si>
  <si>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</si>
  <si>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</si>
  <si>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</si>
  <si>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</si>
  <si>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</si>
  <si>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</si>
  <si>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</si>
  <si>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</si>
  <si>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</si>
  <si>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</si>
  <si>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</si>
  <si>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</si>
  <si>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</si>
  <si>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</si>
  <si>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</si>
  <si>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</si>
  <si>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</si>
  <si>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</si>
  <si>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</si>
  <si>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</si>
  <si>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</si>
  <si>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</si>
  <si>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</si>
  <si>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</si>
  <si>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</si>
  <si>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</si>
  <si>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</si>
  <si>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</si>
  <si>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</si>
  <si>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</si>
  <si>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</si>
  <si>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</si>
  <si>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</si>
  <si>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</si>
  <si>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</si>
  <si>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</si>
  <si>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</si>
  <si>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</si>
  <si>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</si>
  <si>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</si>
  <si>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</si>
  <si>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</si>
  <si>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</si>
  <si>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</si>
  <si>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</si>
  <si>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</si>
  <si>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</si>
  <si>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</si>
  <si>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</si>
  <si>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</si>
  <si>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</si>
  <si>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</si>
  <si>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</si>
  <si>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</si>
  <si>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</si>
  <si>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</si>
  <si>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</si>
  <si>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</si>
  <si>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</si>
  <si>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</si>
  <si>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</si>
  <si>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</si>
  <si>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</si>
  <si>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</si>
  <si>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</si>
  <si>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</si>
  <si>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</si>
  <si>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</si>
  <si>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</si>
  <si>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</si>
  <si>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</si>
  <si>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</si>
  <si>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</si>
  <si>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</si>
  <si>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</si>
  <si>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</si>
  <si>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</si>
  <si>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</si>
  <si>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</si>
  <si>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</si>
  <si>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</si>
  <si>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</si>
  <si>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</si>
  <si>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</si>
  <si>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</si>
  <si>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</si>
  <si>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</si>
  <si>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</si>
  <si>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</si>
  <si>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</si>
  <si>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</si>
  <si>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</si>
  <si>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</si>
  <si>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</si>
  <si>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</si>
  <si>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</si>
  <si>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</si>
  <si>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</si>
  <si>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</si>
  <si>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</si>
  <si>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</si>
  <si>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</si>
  <si>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</si>
  <si>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</si>
  <si>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</si>
  <si>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</si>
  <si>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</si>
  <si>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</si>
  <si>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</si>
  <si>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</si>
  <si>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</si>
  <si>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</si>
  <si>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</si>
  <si>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</si>
  <si>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</si>
  <si>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</si>
  <si>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</si>
  <si>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</si>
  <si>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</si>
  <si>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</si>
  <si>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</si>
  <si>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</si>
  <si>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</si>
  <si>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</si>
  <si>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</si>
  <si>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</si>
  <si>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</si>
  <si>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</si>
  <si>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</si>
  <si>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</si>
  <si>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</si>
  <si>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</si>
  <si>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</si>
  <si>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</si>
  <si>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</si>
  <si>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</si>
  <si>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</si>
  <si>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</si>
  <si>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</si>
  <si>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</si>
  <si>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</si>
  <si>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</si>
  <si>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</si>
  <si>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</si>
  <si>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</si>
  <si>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</si>
  <si>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</si>
  <si>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</si>
  <si>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</si>
  <si>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</si>
  <si>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</si>
  <si>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</si>
  <si>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</si>
  <si>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</si>
  <si>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</si>
  <si>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</si>
  <si>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</si>
  <si>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</si>
  <si>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</si>
  <si>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</si>
  <si>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</si>
  <si>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</si>
  <si>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</si>
  <si>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</si>
  <si>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</si>
  <si>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</si>
  <si>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</si>
  <si>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</si>
  <si>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</si>
  <si>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</si>
  <si>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</si>
  <si>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</si>
  <si>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</si>
  <si>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</si>
  <si>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</si>
  <si>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</si>
  <si>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</si>
  <si>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</si>
  <si>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</si>
  <si>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</si>
  <si>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</si>
  <si>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</si>
  <si>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</si>
  <si>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</si>
  <si>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</si>
  <si>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</si>
  <si>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</si>
  <si>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</si>
  <si>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</si>
  <si>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</si>
  <si>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</si>
  <si>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</si>
  <si>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</si>
  <si>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</si>
  <si>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</si>
  <si>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</si>
  <si>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</si>
  <si>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</si>
  <si>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</si>
  <si>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</si>
  <si>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</si>
  <si>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</si>
  <si>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</si>
  <si>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</si>
  <si>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</si>
  <si>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</si>
  <si>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</si>
  <si>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</si>
  <si>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</si>
  <si>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</si>
  <si>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</si>
  <si>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</si>
  <si>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</si>
  <si>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</si>
  <si>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</si>
  <si>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</si>
  <si>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</si>
  <si>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</si>
  <si>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</si>
  <si>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</si>
  <si>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</si>
  <si>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</si>
  <si>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</si>
  <si>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</si>
  <si>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</si>
  <si>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</si>
  <si>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</si>
  <si>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</si>
  <si>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</si>
  <si>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</si>
  <si>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</si>
  <si>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</si>
  <si>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</si>
  <si>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</si>
  <si>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</si>
  <si>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</si>
  <si>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</si>
  <si>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</si>
  <si>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</si>
  <si>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</si>
  <si>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</si>
  <si>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</si>
  <si>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</si>
  <si>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</si>
  <si>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</si>
  <si>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</si>
  <si>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</si>
  <si>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</si>
  <si>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</si>
  <si>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</si>
  <si>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</si>
  <si>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</si>
  <si>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</si>
  <si>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</si>
  <si>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</si>
  <si>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</si>
  <si>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</si>
  <si>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</si>
  <si>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</si>
  <si>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</si>
  <si>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</si>
  <si>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</si>
  <si>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</si>
  <si>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</si>
  <si>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</si>
  <si>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</si>
  <si>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</si>
  <si>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</si>
  <si>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</si>
  <si>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</si>
  <si>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</si>
  <si>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</si>
  <si>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</si>
  <si>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</si>
  <si>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</si>
  <si>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</si>
  <si>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</si>
  <si>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</si>
  <si>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</si>
  <si>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</si>
  <si>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</si>
  <si>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</si>
  <si>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</si>
  <si>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</si>
  <si>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</si>
  <si>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</si>
  <si>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</si>
  <si>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</si>
  <si>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</si>
  <si>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</si>
  <si>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</si>
  <si>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</si>
  <si>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</si>
  <si>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</si>
  <si>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</si>
  <si>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</si>
  <si>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</si>
  <si>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</si>
  <si>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</si>
  <si>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</si>
  <si>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</si>
  <si>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</si>
  <si>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</si>
  <si>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</si>
  <si>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</si>
  <si>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</si>
  <si>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</si>
  <si>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</si>
  <si>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</si>
  <si>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</si>
  <si>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</si>
  <si>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</si>
  <si>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</si>
  <si>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</si>
  <si>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</si>
  <si>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</si>
  <si>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</si>
  <si>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</si>
  <si>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</si>
  <si>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</si>
  <si>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</si>
  <si>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</si>
  <si>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</si>
  <si>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</si>
  <si>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</si>
  <si>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</si>
  <si>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</si>
  <si>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</si>
  <si>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</si>
  <si>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</si>
  <si>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</si>
  <si>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</si>
  <si>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</si>
  <si>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</si>
  <si>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</si>
  <si>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</si>
  <si>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</si>
  <si>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</si>
  <si>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</si>
  <si>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</si>
  <si>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</si>
  <si>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</si>
  <si>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</si>
  <si>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</si>
  <si>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</si>
  <si>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</si>
  <si>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</si>
  <si>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</si>
  <si>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</si>
  <si>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</si>
  <si>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</si>
  <si>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</si>
  <si>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</si>
  <si>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</si>
  <si>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</si>
  <si>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</si>
  <si>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</si>
  <si>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</si>
  <si>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</si>
  <si>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</si>
  <si>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</si>
  <si>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</si>
  <si>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</si>
  <si>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</si>
  <si>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</si>
  <si>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</si>
  <si>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</si>
  <si>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</si>
  <si>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</si>
  <si>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</si>
  <si>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</si>
  <si>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</si>
  <si>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</si>
  <si>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</si>
  <si>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</si>
  <si>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</si>
  <si>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</si>
  <si>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</si>
  <si>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</si>
  <si>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</si>
  <si>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</si>
  <si>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</si>
  <si>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</si>
  <si>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</si>
  <si>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</si>
  <si>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</si>
  <si>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</si>
  <si>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</si>
  <si>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</si>
  <si>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</si>
  <si>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</si>
  <si>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</si>
  <si>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</si>
  <si>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</si>
  <si>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</si>
  <si>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</si>
  <si>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</si>
  <si>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</si>
  <si>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</si>
  <si>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</si>
  <si>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</si>
  <si>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</si>
  <si>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</si>
  <si>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</si>
  <si>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</si>
  <si>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</si>
  <si>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</si>
  <si>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</si>
  <si>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</si>
  <si>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</si>
  <si>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</si>
  <si>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</si>
  <si>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</si>
  <si>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</si>
  <si>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</si>
  <si>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</si>
  <si>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</si>
  <si>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</si>
  <si>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</si>
  <si>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</si>
  <si>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</si>
  <si>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</si>
  <si>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</si>
  <si>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</si>
  <si>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</si>
  <si>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</si>
  <si>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</si>
  <si>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</si>
  <si>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</si>
  <si>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</si>
  <si>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</si>
  <si>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</si>
  <si>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</si>
  <si>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</si>
  <si>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</si>
  <si>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</si>
  <si>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</si>
  <si>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</si>
  <si>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</si>
  <si>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</si>
  <si>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</si>
  <si>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</si>
  <si>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</si>
  <si>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</si>
  <si>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</si>
  <si>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</si>
  <si>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</si>
  <si>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</si>
  <si>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</si>
  <si>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</si>
  <si>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</si>
  <si>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</si>
  <si>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</si>
  <si>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</si>
  <si>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</si>
  <si>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</si>
  <si>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</si>
  <si>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</si>
  <si>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</si>
  <si>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</si>
  <si>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</si>
  <si>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</si>
  <si>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</si>
  <si>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</si>
  <si>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</si>
  <si>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</si>
  <si>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</si>
  <si>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</si>
  <si>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</si>
  <si>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</si>
  <si>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</si>
  <si>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</si>
  <si>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</si>
  <si>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</si>
  <si>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</si>
  <si>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</si>
  <si>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</si>
  <si>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</si>
  <si>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</si>
  <si>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</si>
  <si>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</si>
  <si>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</si>
  <si>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</si>
  <si>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</si>
  <si>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</si>
  <si>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</si>
  <si>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</si>
  <si>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</si>
  <si>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</si>
  <si>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</si>
  <si>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</si>
  <si>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</si>
  <si>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</si>
  <si>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</si>
  <si>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</si>
  <si>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</si>
  <si>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</si>
  <si>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</si>
  <si>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</si>
  <si>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</si>
  <si>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</si>
  <si>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</si>
  <si>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</si>
  <si>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</si>
  <si>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</si>
  <si>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</si>
  <si>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</si>
  <si>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</si>
  <si>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</si>
  <si>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</si>
  <si>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</si>
  <si>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</si>
  <si>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</si>
  <si>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</si>
  <si>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</si>
  <si>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</si>
  <si>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</si>
  <si>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</si>
  <si>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</si>
  <si>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</si>
  <si>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</si>
  <si>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</si>
  <si>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</si>
  <si>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</si>
  <si>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</si>
  <si>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</si>
  <si>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</si>
  <si>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</si>
  <si>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</si>
  <si>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</si>
  <si>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</si>
  <si>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</si>
  <si>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</si>
  <si>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</si>
  <si>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</si>
  <si>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</si>
  <si>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</si>
  <si>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</si>
  <si>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</si>
  <si>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</si>
  <si>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</si>
  <si>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</si>
  <si>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</si>
  <si>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</si>
  <si>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</si>
  <si>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</si>
  <si>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</si>
  <si>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</si>
  <si>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</si>
  <si>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</si>
  <si>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</si>
  <si>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</si>
  <si>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</si>
  <si>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</si>
  <si>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</si>
  <si>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</si>
  <si>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</si>
  <si>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</si>
  <si>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</si>
  <si>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</si>
  <si>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</si>
  <si>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</si>
  <si>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</si>
  <si>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</si>
  <si>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</si>
  <si>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</si>
  <si>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</si>
  <si>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</si>
  <si>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</si>
  <si>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</si>
  <si>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</si>
  <si>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</si>
  <si>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</si>
  <si>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</si>
  <si>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</si>
  <si>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</si>
  <si>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</si>
  <si>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</si>
  <si>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</si>
  <si>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</si>
  <si>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</si>
  <si>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</si>
  <si>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</si>
  <si>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</si>
  <si>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</si>
  <si>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</si>
  <si>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</si>
  <si>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</si>
  <si>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</si>
  <si>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</si>
  <si>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</si>
  <si>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</si>
  <si>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</si>
  <si>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</si>
  <si>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</si>
  <si>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</si>
  <si>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</si>
  <si>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</si>
  <si>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</si>
  <si>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</si>
  <si>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</si>
  <si>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</si>
  <si>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</si>
  <si>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</si>
  <si>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</si>
  <si>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</si>
  <si>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</si>
  <si>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</si>
  <si>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</si>
  <si>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</si>
  <si>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</si>
  <si>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</si>
  <si>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</si>
  <si>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</si>
  <si>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</si>
  <si>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</si>
  <si>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</si>
  <si>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</si>
  <si>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</si>
  <si>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</si>
  <si>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</si>
  <si>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</si>
  <si>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</si>
  <si>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</si>
  <si>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</si>
  <si>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</si>
  <si>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</si>
  <si>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</si>
  <si>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</si>
  <si>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</si>
  <si>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</si>
  <si>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</si>
  <si>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</si>
  <si>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</si>
  <si>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</si>
  <si>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</si>
  <si>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</si>
  <si>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</si>
  <si>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</si>
  <si>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</si>
  <si>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</si>
  <si>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</si>
  <si>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</si>
  <si>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</si>
  <si>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</si>
  <si>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</si>
  <si>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</si>
  <si>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</si>
  <si>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</si>
  <si>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</si>
  <si>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</si>
  <si>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</si>
  <si>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</si>
  <si>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</si>
  <si>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</si>
  <si>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</si>
  <si>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</si>
  <si>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</si>
  <si>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</si>
  <si>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</si>
  <si>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</si>
  <si>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</si>
  <si>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</si>
  <si>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</si>
  <si>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</si>
  <si>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</si>
  <si>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</si>
  <si>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</si>
  <si>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</si>
  <si>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</si>
  <si>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</si>
  <si>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</si>
  <si>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</si>
  <si>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</si>
  <si>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</si>
  <si>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</si>
  <si>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</si>
  <si>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</si>
  <si>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</si>
  <si>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</si>
  <si>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</si>
  <si>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</si>
  <si>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</si>
  <si>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</si>
  <si>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</si>
  <si>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</si>
  <si>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</si>
  <si>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</si>
  <si>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</si>
  <si>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</si>
  <si>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</si>
  <si>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</si>
  <si>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</si>
  <si>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</si>
  <si>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</si>
  <si>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</si>
  <si>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</si>
  <si>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</si>
  <si>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</si>
  <si>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</si>
  <si>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</si>
  <si>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</si>
  <si>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</si>
  <si>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</si>
  <si>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</si>
  <si>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</si>
  <si>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</si>
  <si>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</si>
  <si>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</si>
  <si>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</si>
  <si>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</si>
  <si>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</si>
  <si>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</si>
  <si>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</si>
  <si>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</si>
  <si>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</si>
  <si>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</si>
  <si>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</si>
  <si>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</si>
  <si>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</si>
  <si>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</si>
  <si>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</si>
  <si>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</si>
  <si>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</si>
  <si>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</si>
  <si>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</si>
  <si>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</si>
  <si>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</si>
  <si>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</si>
  <si>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</si>
  <si>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</si>
  <si>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</si>
  <si>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</si>
  <si>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</si>
  <si>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</si>
  <si>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</si>
  <si>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</si>
  <si>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</si>
  <si>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</si>
  <si>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</si>
  <si>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</si>
  <si>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</si>
  <si>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</si>
  <si>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</si>
  <si>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</si>
  <si>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</si>
  <si>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</si>
  <si>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</si>
  <si>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</si>
  <si>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</si>
  <si>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</si>
  <si>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</si>
  <si>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</si>
  <si>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</si>
  <si>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</si>
  <si>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</si>
  <si>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</si>
  <si>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</si>
  <si>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</si>
  <si>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</si>
  <si>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</si>
  <si>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</si>
  <si>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</si>
  <si>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</si>
  <si>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</si>
  <si>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</si>
  <si>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</si>
  <si>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</si>
  <si>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</si>
  <si>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</si>
  <si>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</si>
  <si>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</si>
  <si>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</si>
  <si>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</si>
  <si>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</si>
  <si>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</si>
  <si>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</si>
  <si>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</si>
  <si>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</si>
  <si>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</si>
  <si>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</si>
  <si>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</si>
  <si>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</si>
  <si>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</si>
  <si>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</si>
  <si>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</si>
  <si>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</si>
  <si>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</si>
  <si>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</si>
  <si>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</si>
  <si>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</si>
  <si>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</si>
  <si>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</si>
  <si>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</si>
  <si>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</si>
  <si>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</si>
  <si>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</si>
  <si>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</si>
  <si>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</si>
  <si>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</si>
  <si>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</si>
  <si>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</si>
  <si>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</si>
  <si>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</si>
  <si>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</si>
  <si>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</si>
  <si>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</si>
  <si>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</si>
  <si>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</si>
  <si>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</si>
  <si>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</si>
  <si>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</si>
  <si>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</si>
  <si>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</si>
  <si>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</si>
  <si>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</si>
  <si>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</si>
  <si>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</si>
  <si>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</si>
  <si>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</si>
  <si>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</si>
  <si>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</si>
  <si>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</si>
  <si>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</si>
  <si>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</si>
  <si>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</si>
  <si>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</si>
  <si>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</si>
  <si>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</si>
  <si>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</si>
  <si>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</si>
  <si>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</si>
  <si>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</si>
  <si>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</si>
  <si>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</si>
  <si>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</si>
  <si>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</si>
  <si>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</si>
  <si>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</si>
  <si>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</si>
  <si>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</si>
  <si>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</si>
  <si>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</si>
  <si>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</si>
  <si>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</si>
  <si>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</si>
  <si>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</si>
  <si>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</si>
  <si>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</si>
  <si>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</si>
  <si>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</si>
  <si>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</si>
  <si>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</si>
  <si>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</si>
  <si>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</si>
  <si>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</si>
  <si>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</si>
  <si>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</si>
  <si>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</si>
  <si>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</si>
  <si>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</si>
  <si>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</si>
  <si>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</si>
  <si>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</si>
  <si>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</si>
  <si>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</si>
  <si>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</si>
  <si>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</si>
  <si>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</si>
  <si>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</si>
  <si>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</si>
  <si>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</si>
  <si>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</si>
  <si>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</si>
  <si>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</si>
  <si>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</si>
  <si>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</si>
  <si>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</si>
  <si>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</si>
  <si>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</si>
  <si>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</si>
  <si>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</si>
  <si>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</si>
  <si>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</si>
  <si>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</si>
  <si>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</si>
  <si>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</si>
  <si>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</si>
  <si>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</si>
  <si>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</si>
  <si>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</si>
  <si>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</si>
  <si>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</si>
  <si>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</si>
  <si>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</si>
  <si>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</si>
  <si>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</si>
  <si>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</si>
  <si>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</si>
  <si>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</si>
  <si>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</si>
  <si>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</si>
  <si>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</si>
  <si>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</si>
  <si>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</si>
  <si>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</si>
  <si>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</si>
  <si>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</si>
  <si>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</si>
  <si>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</si>
  <si>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</si>
  <si>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</si>
  <si>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</si>
  <si>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</si>
  <si>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</si>
  <si>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</si>
  <si>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</si>
  <si>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</si>
  <si>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</si>
  <si>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</si>
  <si>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</si>
  <si>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</si>
  <si>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</si>
  <si>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</si>
  <si>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</si>
  <si>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</si>
  <si>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</si>
  <si>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</si>
  <si>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</si>
  <si>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</si>
  <si>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</si>
  <si>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</si>
  <si>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</si>
  <si>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</si>
  <si>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</si>
  <si>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</si>
  <si>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</si>
  <si>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</si>
  <si>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</si>
  <si>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</si>
  <si>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</si>
  <si>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</si>
  <si>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</si>
  <si>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</si>
  <si>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</si>
  <si>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</si>
  <si>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</si>
  <si>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</si>
  <si>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</si>
  <si>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</si>
  <si>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</si>
  <si>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</si>
  <si>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</si>
  <si>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</si>
  <si>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</si>
  <si>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</si>
  <si>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</si>
  <si>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</si>
  <si>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</si>
  <si>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</si>
  <si>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</si>
  <si>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</si>
  <si>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</si>
  <si>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</si>
  <si>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</si>
  <si>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</si>
  <si>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</si>
  <si>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</si>
  <si>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</si>
  <si>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</si>
  <si>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</si>
  <si>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</si>
  <si>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</si>
  <si>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</si>
  <si>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</si>
  <si>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</si>
  <si>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</si>
  <si>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</si>
  <si>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</si>
  <si>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</si>
  <si>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</si>
  <si>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</si>
  <si>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</si>
  <si>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</si>
  <si>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</si>
  <si>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</si>
  <si>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</si>
  <si>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</si>
  <si>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</si>
  <si>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</si>
  <si>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</si>
  <si>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</si>
  <si>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</si>
  <si>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</si>
  <si>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</si>
  <si>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</si>
  <si>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</si>
  <si>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</si>
  <si>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</si>
  <si>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</si>
  <si>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</si>
  <si>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</si>
  <si>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</si>
  <si>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</si>
  <si>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</si>
  <si>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</si>
  <si>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</si>
  <si>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</si>
  <si>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</si>
  <si>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</si>
  <si>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</si>
  <si>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</si>
  <si>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</si>
  <si>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</si>
  <si>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</si>
  <si>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</si>
  <si>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</si>
  <si>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</si>
  <si>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</si>
  <si>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</si>
  <si>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</si>
  <si>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</si>
  <si>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</si>
  <si>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</si>
  <si>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</si>
  <si>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</si>
  <si>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</si>
  <si>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</si>
  <si>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</si>
  <si>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</si>
  <si>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</si>
  <si>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</si>
  <si>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</si>
  <si>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</si>
  <si>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</si>
  <si>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</si>
  <si>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</si>
  <si>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</si>
  <si>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</si>
  <si>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</si>
  <si>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</si>
  <si>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</si>
  <si>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</si>
  <si>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</si>
  <si>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</si>
  <si>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</si>
  <si>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</si>
  <si>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</si>
  <si>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</si>
  <si>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</si>
  <si>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</si>
  <si>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</si>
  <si>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</si>
  <si>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</si>
  <si>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</si>
  <si>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</si>
  <si>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</si>
  <si>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</si>
  <si>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</si>
  <si>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</si>
  <si>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</si>
  <si>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</si>
  <si>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</si>
  <si>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</si>
  <si>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</si>
  <si>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</si>
  <si>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</si>
  <si>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</si>
  <si>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</si>
  <si>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</si>
  <si>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</si>
  <si>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</si>
  <si>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</si>
  <si>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</si>
  <si>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</si>
  <si>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</si>
  <si>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</si>
  <si>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</si>
  <si>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</si>
  <si>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</si>
  <si>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</si>
  <si>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</si>
  <si>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</si>
  <si>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</si>
  <si>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</si>
  <si>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</si>
  <si>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</si>
  <si>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</si>
  <si>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</si>
  <si>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</si>
  <si>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</si>
  <si>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</si>
  <si>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</si>
  <si>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</si>
  <si>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</si>
  <si>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</si>
  <si>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</si>
  <si>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</si>
  <si>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</si>
  <si>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</si>
  <si>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</si>
  <si>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</si>
  <si>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</si>
  <si>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</si>
  <si>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</si>
  <si>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</si>
  <si>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</si>
  <si>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</si>
  <si>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</si>
  <si>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</si>
  <si>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</si>
  <si>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</si>
  <si>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</si>
  <si>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</si>
  <si>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</si>
  <si>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</si>
  <si>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</si>
  <si>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</si>
  <si>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</si>
  <si>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</si>
  <si>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</si>
  <si>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</si>
  <si>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</si>
  <si>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</si>
  <si>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</si>
  <si>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</si>
  <si>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</si>
  <si>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</si>
  <si>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</si>
  <si>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</si>
  <si>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</si>
  <si>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</si>
  <si>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</si>
  <si>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</si>
  <si>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</si>
  <si>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</si>
  <si>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</si>
  <si>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</si>
  <si>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</si>
  <si>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</si>
  <si>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</si>
  <si>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</si>
  <si>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</si>
  <si>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</si>
  <si>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</si>
  <si>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</si>
  <si>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</si>
  <si>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</si>
  <si>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</si>
  <si>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</si>
  <si>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</si>
  <si>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</si>
  <si>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</si>
  <si>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</si>
  <si>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</si>
  <si>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</si>
  <si>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</si>
  <si>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</si>
  <si>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</si>
  <si>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</si>
  <si>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</si>
  <si>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</si>
  <si>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</si>
  <si>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</si>
  <si>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</si>
  <si>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</si>
  <si>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</si>
  <si>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</si>
  <si>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</si>
  <si>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</si>
  <si>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</si>
  <si>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</si>
  <si>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</si>
  <si>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</si>
  <si>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</si>
  <si>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</si>
  <si>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</si>
  <si>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</si>
  <si>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</si>
  <si>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</si>
  <si>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</si>
  <si>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</si>
  <si>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</si>
  <si>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</si>
  <si>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</si>
  <si>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</si>
  <si>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</si>
  <si>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</si>
  <si>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</si>
  <si>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</si>
  <si>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</si>
  <si>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</si>
  <si>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</si>
  <si>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</si>
  <si>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</si>
  <si>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</si>
  <si>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</si>
  <si>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</si>
  <si>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</si>
  <si>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</si>
  <si>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</si>
  <si>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</si>
  <si>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</si>
  <si>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</si>
  <si>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</si>
  <si>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</si>
  <si>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</si>
  <si>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</si>
  <si>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</si>
  <si>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</si>
  <si>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</si>
  <si>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</si>
  <si>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</si>
  <si>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</si>
  <si>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</si>
  <si>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</si>
  <si>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</si>
  <si>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</si>
  <si>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</si>
  <si>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</si>
  <si>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</si>
  <si>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</si>
  <si>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</si>
  <si>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</si>
  <si>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</si>
  <si>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</si>
  <si>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</si>
  <si>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</si>
  <si>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</si>
  <si>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</si>
  <si>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</si>
  <si>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</si>
  <si>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</si>
  <si>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</si>
  <si>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</si>
  <si>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</si>
  <si>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</si>
  <si>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</si>
  <si>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</si>
  <si>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</si>
  <si>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</si>
  <si>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</si>
  <si>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</si>
  <si>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</si>
  <si>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</si>
  <si>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</si>
  <si>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</si>
  <si>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</si>
  <si>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</si>
  <si>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</si>
  <si>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</si>
  <si>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</si>
  <si>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</si>
  <si>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</si>
  <si>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</si>
  <si>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</si>
  <si>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</si>
  <si>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</si>
  <si>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</si>
  <si>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</si>
  <si>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</si>
  <si>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</si>
  <si>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</si>
  <si>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</si>
  <si>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</si>
  <si>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</si>
  <si>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</si>
  <si>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</si>
  <si>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</si>
  <si>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</si>
  <si>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</si>
  <si>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</si>
  <si>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</si>
  <si>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</si>
  <si>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</si>
  <si>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</si>
  <si>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</si>
  <si>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</si>
  <si>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</si>
  <si>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</si>
  <si>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</si>
  <si>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</si>
  <si>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</si>
  <si>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</si>
  <si>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</si>
  <si>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</si>
  <si>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</si>
  <si>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</si>
  <si>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</si>
  <si>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</si>
  <si>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</si>
  <si>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</si>
  <si>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</si>
  <si>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</si>
  <si>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</si>
  <si>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</si>
  <si>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</si>
  <si>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</si>
  <si>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</si>
  <si>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</si>
  <si>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</si>
  <si>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</si>
  <si>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</si>
  <si>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</si>
  <si>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</si>
  <si>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</si>
  <si>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</si>
  <si>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</si>
  <si>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</si>
  <si>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</si>
  <si>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</si>
  <si>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</si>
  <si>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</si>
  <si>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</si>
  <si>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</si>
  <si>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</si>
  <si>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</si>
  <si>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</si>
  <si>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</si>
  <si>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</si>
  <si>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</si>
  <si>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</si>
  <si>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</si>
  <si>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</si>
  <si>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</si>
  <si>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</si>
  <si>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</si>
  <si>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</si>
  <si>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</si>
  <si>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</si>
  <si>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</si>
  <si>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</si>
  <si>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</si>
  <si>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</si>
  <si>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</si>
  <si>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</si>
  <si>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</si>
  <si>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</si>
  <si>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</si>
  <si>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</si>
  <si>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</si>
  <si>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</si>
  <si>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</si>
  <si>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</si>
  <si>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</si>
  <si>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</si>
  <si>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</si>
  <si>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</si>
  <si>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</si>
  <si>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</si>
  <si>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</si>
  <si>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</si>
  <si>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</si>
  <si>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</si>
  <si>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</si>
  <si>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</si>
  <si>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</si>
  <si>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</si>
  <si>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</si>
  <si>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</si>
  <si>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</si>
  <si>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</si>
  <si>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</si>
  <si>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</si>
  <si>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</si>
  <si>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</si>
  <si>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</si>
  <si>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</si>
  <si>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</si>
  <si>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</si>
  <si>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</si>
  <si>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</si>
  <si>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</si>
  <si>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</si>
  <si>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</si>
  <si>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</si>
  <si>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</si>
  <si>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</si>
  <si>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</si>
  <si>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</si>
  <si>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</si>
  <si>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</si>
  <si>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</si>
  <si>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</si>
  <si>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</si>
  <si>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</si>
  <si>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</si>
  <si>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</si>
  <si>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</si>
  <si>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</si>
  <si>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</si>
  <si>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</si>
  <si>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</si>
  <si>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</si>
  <si>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</si>
  <si>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</si>
  <si>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</si>
  <si>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</si>
  <si>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</si>
  <si>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</si>
  <si>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</si>
  <si>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</si>
  <si>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</si>
  <si>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</si>
  <si>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</si>
  <si>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</si>
  <si>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</si>
  <si>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</si>
  <si>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</si>
  <si>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</si>
  <si>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</si>
  <si>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</si>
  <si>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</si>
  <si>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</si>
  <si>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</si>
  <si>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</si>
  <si>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</si>
  <si>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</si>
  <si>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</si>
  <si>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</si>
  <si>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</si>
  <si>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</si>
  <si>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</si>
  <si>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</si>
  <si>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</si>
  <si>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</si>
  <si>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</si>
  <si>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</si>
  <si>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</si>
  <si>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</si>
  <si>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</si>
  <si>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</si>
  <si>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</si>
  <si>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</si>
  <si>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</si>
  <si>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</si>
  <si>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</si>
  <si>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</si>
  <si>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</si>
  <si>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</si>
  <si>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</si>
  <si>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</si>
  <si>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</si>
  <si>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</si>
  <si>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</si>
  <si>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</si>
  <si>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</si>
  <si>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</si>
  <si>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</si>
  <si>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</si>
  <si>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</si>
  <si>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</si>
  <si>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</si>
  <si>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</si>
  <si>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</si>
  <si>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</si>
  <si>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</si>
  <si>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</si>
  <si>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</si>
  <si>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</si>
  <si>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</si>
  <si>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</si>
  <si>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</si>
  <si>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</si>
  <si>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</si>
  <si>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</si>
  <si>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</si>
  <si>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</si>
  <si>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</si>
  <si>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</si>
  <si>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</si>
  <si>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</si>
  <si>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</si>
  <si>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</si>
  <si>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</si>
  <si>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</si>
  <si>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</si>
  <si>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</si>
  <si>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</si>
  <si>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</si>
  <si>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</si>
  <si>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</si>
  <si>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</si>
  <si>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</si>
  <si>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</si>
  <si>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</si>
  <si>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</si>
  <si>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</si>
  <si>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</si>
  <si>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</si>
  <si>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</si>
  <si>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</si>
  <si>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</si>
  <si>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</si>
  <si>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</si>
  <si>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</si>
  <si>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</si>
  <si>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</si>
  <si>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</si>
  <si>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</si>
  <si>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</si>
  <si>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</si>
  <si>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</si>
  <si>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</si>
  <si>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</si>
  <si>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</si>
  <si>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</si>
  <si>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</si>
  <si>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</si>
  <si>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</si>
  <si>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</si>
  <si>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</si>
  <si>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</si>
  <si>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</si>
  <si>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</si>
  <si>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</si>
  <si>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</si>
  <si>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</si>
  <si>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</si>
  <si>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</si>
  <si>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</si>
  <si>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</si>
  <si>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</si>
  <si>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</si>
  <si>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</si>
  <si>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</si>
  <si>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</si>
  <si>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</si>
  <si>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</si>
  <si>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</si>
  <si>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</si>
  <si>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</si>
  <si>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</si>
  <si>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</si>
  <si>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</si>
  <si>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</si>
  <si>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</si>
  <si>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</si>
  <si>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</si>
  <si>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</si>
  <si>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</si>
  <si>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</si>
  <si>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</si>
  <si>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</si>
  <si>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</si>
  <si>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</si>
  <si>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</si>
  <si>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</si>
  <si>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</si>
  <si>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</si>
  <si>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</si>
  <si>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</si>
  <si>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</si>
  <si>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</si>
  <si>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</si>
  <si>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</si>
  <si>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</si>
  <si>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</si>
  <si>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</si>
  <si>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</si>
  <si>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</si>
  <si>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</si>
  <si>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</si>
  <si>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</si>
  <si>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</si>
  <si>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</si>
  <si>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</si>
  <si>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</si>
  <si>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</si>
  <si>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</si>
  <si>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</si>
  <si>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</si>
  <si>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</si>
  <si>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</si>
  <si>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</si>
  <si>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</si>
  <si>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</si>
  <si>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</si>
  <si>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</si>
  <si>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</si>
  <si>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</si>
  <si>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</si>
  <si>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</si>
  <si>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</si>
  <si>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</si>
  <si>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</si>
  <si>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</si>
  <si>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</si>
  <si>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</si>
  <si>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</si>
  <si>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</si>
  <si>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</si>
  <si>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</si>
  <si>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</si>
  <si>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</si>
  <si>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</si>
  <si>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</si>
  <si>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</si>
  <si>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</si>
  <si>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</si>
  <si>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</si>
  <si>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</si>
  <si>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</si>
  <si>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</si>
  <si>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</si>
  <si>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</si>
  <si>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</si>
  <si>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</si>
  <si>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</si>
  <si>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</si>
  <si>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</si>
  <si>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</si>
  <si>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</si>
  <si>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</si>
  <si>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</si>
  <si>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</si>
  <si>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</si>
  <si>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</si>
  <si>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</si>
  <si>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</si>
  <si>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</si>
  <si>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</si>
  <si>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</si>
  <si>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</si>
  <si>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</si>
  <si>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</si>
  <si>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</si>
  <si>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</si>
  <si>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</si>
  <si>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</si>
  <si>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</si>
  <si>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</si>
  <si>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</si>
  <si>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</si>
  <si>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</si>
  <si>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</si>
  <si>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</si>
  <si>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</si>
  <si>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</si>
  <si>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</si>
  <si>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</si>
  <si>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</si>
  <si>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</si>
  <si>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</si>
  <si>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</si>
  <si>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</si>
  <si>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</si>
  <si>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</si>
  <si>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</si>
  <si>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</si>
  <si>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</si>
  <si>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</si>
  <si>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</si>
  <si>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</si>
  <si>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</si>
  <si>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</si>
  <si>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</si>
  <si>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</si>
  <si>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</si>
  <si>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</si>
  <si>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</si>
  <si>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</si>
  <si>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</si>
  <si>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</si>
  <si>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</si>
  <si>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</si>
  <si>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</si>
  <si>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</si>
  <si>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</si>
  <si>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</si>
  <si>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</si>
  <si>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</si>
  <si>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</si>
  <si>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</si>
  <si>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</si>
  <si>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</si>
  <si>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</si>
  <si>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</si>
  <si>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</si>
  <si>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</si>
  <si>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</si>
  <si>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</si>
  <si>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</si>
  <si>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</si>
  <si>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</si>
  <si>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</si>
  <si>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</si>
  <si>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</si>
  <si>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</si>
  <si>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</si>
  <si>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</si>
  <si>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</si>
  <si>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</si>
  <si>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</si>
  <si>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</si>
  <si>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</si>
  <si>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</si>
  <si>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</si>
  <si>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</si>
  <si>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</si>
  <si>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</si>
  <si>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</si>
  <si>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</si>
  <si>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</si>
  <si>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</si>
  <si>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</si>
  <si>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</si>
  <si>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</si>
  <si>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</si>
  <si>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</si>
  <si>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</si>
  <si>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</si>
  <si>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</si>
  <si>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</si>
  <si>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</si>
  <si>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</si>
  <si>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</si>
  <si>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</si>
  <si>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</si>
  <si>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</si>
  <si>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</si>
  <si>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</si>
  <si>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</si>
  <si>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</si>
  <si>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</si>
  <si>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</si>
  <si>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</si>
  <si>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</si>
  <si>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</si>
  <si>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</si>
  <si>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</si>
  <si>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</si>
  <si>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</si>
  <si>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</si>
  <si>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</si>
  <si>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</si>
  <si>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</si>
  <si>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</si>
  <si>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</si>
  <si>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</si>
  <si>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</si>
  <si>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</si>
  <si>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</si>
  <si>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</si>
  <si>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</si>
  <si>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</si>
  <si>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</si>
  <si>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</si>
  <si>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</si>
  <si>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</si>
  <si>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</si>
  <si>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</si>
  <si>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</si>
  <si>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</si>
  <si>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</si>
  <si>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</si>
  <si>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</si>
  <si>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</si>
  <si>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</si>
  <si>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</si>
  <si>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</si>
  <si>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</si>
  <si>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</si>
  <si>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</si>
  <si>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</si>
  <si>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</si>
  <si>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</si>
  <si>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</si>
  <si>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</si>
  <si>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</si>
  <si>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</si>
  <si>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</si>
  <si>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</si>
  <si>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</si>
  <si>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</si>
  <si>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</si>
  <si>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</si>
  <si>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</si>
  <si>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</si>
  <si>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</si>
  <si>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</si>
  <si>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</si>
  <si>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</si>
  <si>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</si>
  <si>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</si>
  <si>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</si>
  <si>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</si>
  <si>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</si>
  <si>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</si>
  <si>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</si>
  <si>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</si>
  <si>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</si>
  <si>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</si>
  <si>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</si>
  <si>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</si>
  <si>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</si>
  <si>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</si>
  <si>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</si>
  <si>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</si>
  <si>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</si>
  <si>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</si>
  <si>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</si>
  <si>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</si>
  <si>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</si>
  <si>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</si>
  <si>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</si>
  <si>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</si>
  <si>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</si>
  <si>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</si>
  <si>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</si>
  <si>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</si>
  <si>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</si>
  <si>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</si>
  <si>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</si>
  <si>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</si>
  <si>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</si>
  <si>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</si>
  <si>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</si>
  <si>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</si>
  <si>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</si>
  <si>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</si>
  <si>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</si>
  <si>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</si>
  <si>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</si>
  <si>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</si>
  <si>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</si>
  <si>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</si>
  <si>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</si>
  <si>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</si>
  <si>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</si>
  <si>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</si>
  <si>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</si>
  <si>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</si>
  <si>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</si>
  <si>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</si>
  <si>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</si>
  <si>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</si>
  <si>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</si>
  <si>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</si>
  <si>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</si>
  <si>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</si>
  <si>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</si>
  <si>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</si>
  <si>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</si>
  <si>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</si>
  <si>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</si>
  <si>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</si>
  <si>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</si>
  <si>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</si>
  <si>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</si>
  <si>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</si>
  <si>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</si>
  <si>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</si>
  <si>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</si>
  <si>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</si>
  <si>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</si>
  <si>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</si>
  <si>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</si>
  <si>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</si>
  <si>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</si>
  <si>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</si>
  <si>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</si>
  <si>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</si>
  <si>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</si>
  <si>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</si>
  <si>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</si>
  <si>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</si>
  <si>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</si>
  <si>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</si>
  <si>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</si>
  <si>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</si>
  <si>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</si>
  <si>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</si>
  <si>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</si>
  <si>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</si>
  <si>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</si>
  <si>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</si>
  <si>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</si>
  <si>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</si>
  <si>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</si>
  <si>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</si>
  <si>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</si>
  <si>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</si>
  <si>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</si>
  <si>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</si>
  <si>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</si>
  <si>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</si>
  <si>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</si>
  <si>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</si>
  <si>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</si>
  <si>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</si>
  <si>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</si>
  <si>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</si>
  <si>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</si>
  <si>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</si>
  <si>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</si>
  <si>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</si>
  <si>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</si>
  <si>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</si>
  <si>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</si>
  <si>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</si>
  <si>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</si>
  <si>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</si>
  <si>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</si>
  <si>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</si>
  <si>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</si>
  <si>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</si>
  <si>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</si>
  <si>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</si>
  <si>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</si>
  <si>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</si>
  <si>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</si>
  <si>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</si>
  <si>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</si>
  <si>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</si>
  <si>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</si>
  <si>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</si>
  <si>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</si>
  <si>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</si>
  <si>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</si>
  <si>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</si>
  <si>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</si>
  <si>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</si>
  <si>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</si>
  <si>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</si>
  <si>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</si>
  <si>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</si>
  <si>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</si>
  <si>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</si>
  <si>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</si>
  <si>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</si>
  <si>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</si>
  <si>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</si>
  <si>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</si>
  <si>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</si>
  <si>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</si>
  <si>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</si>
  <si>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</si>
  <si>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</si>
  <si>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</si>
  <si>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</si>
  <si>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</si>
  <si>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</si>
  <si>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</si>
  <si>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</si>
  <si>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</si>
  <si>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</si>
  <si>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</si>
  <si>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</si>
  <si>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</si>
  <si>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</si>
  <si>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</si>
  <si>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</si>
  <si>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</si>
  <si>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</si>
  <si>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</si>
  <si>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</si>
  <si>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</si>
  <si>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</si>
  <si>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</si>
  <si>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</si>
  <si>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</si>
  <si>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</si>
  <si>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</si>
  <si>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</si>
  <si>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</si>
  <si>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</si>
  <si>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</si>
  <si>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</si>
  <si>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</si>
  <si>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</si>
  <si>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</si>
  <si>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</si>
  <si>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</si>
  <si>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</si>
  <si>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</si>
  <si>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</si>
  <si>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</si>
  <si>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</si>
  <si>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</si>
  <si>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</si>
  <si>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</si>
  <si>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</si>
  <si>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</si>
  <si>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</si>
  <si>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</si>
  <si>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</si>
  <si>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</si>
  <si>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</si>
  <si>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</si>
  <si>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</si>
  <si>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</si>
  <si>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</si>
  <si>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</si>
  <si>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</si>
  <si>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</si>
  <si>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</si>
  <si>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</si>
  <si>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</si>
  <si>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</si>
  <si>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</si>
  <si>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</si>
  <si>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</si>
  <si>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</si>
  <si>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</si>
  <si>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</si>
  <si>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</si>
  <si>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</si>
  <si>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</si>
  <si>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</si>
  <si>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</si>
  <si>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</si>
  <si>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</si>
  <si>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</si>
  <si>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</si>
  <si>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</si>
  <si>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</si>
  <si>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</si>
  <si>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</si>
  <si>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</si>
  <si>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</si>
  <si>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</si>
  <si>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</si>
  <si>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</si>
  <si>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</si>
  <si>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</si>
  <si>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</si>
  <si>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</si>
  <si>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</si>
  <si>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</si>
  <si>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</si>
  <si>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</si>
  <si>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</si>
  <si>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</si>
  <si>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</si>
  <si>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</si>
  <si>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</si>
  <si>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</si>
  <si>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</si>
  <si>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</si>
  <si>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</si>
  <si>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</si>
  <si>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</si>
  <si>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</si>
  <si>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</si>
  <si>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</si>
  <si>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</si>
  <si>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</si>
  <si>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</si>
  <si>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</si>
  <si>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</si>
  <si>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</si>
  <si>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</si>
  <si>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</si>
  <si>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</si>
  <si>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</si>
  <si>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</si>
  <si>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</si>
  <si>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</si>
  <si>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</si>
  <si>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</si>
  <si>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</si>
  <si>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</si>
  <si>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</si>
  <si>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</si>
  <si>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</si>
  <si>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</si>
  <si>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</si>
  <si>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</si>
  <si>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</si>
  <si>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</si>
  <si>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</si>
  <si>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</si>
  <si>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</si>
  <si>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</si>
  <si>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</si>
  <si>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</si>
  <si>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</si>
  <si>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</si>
  <si>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</si>
  <si>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</si>
  <si>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</si>
  <si>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</si>
  <si>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</si>
  <si>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</si>
  <si>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</si>
  <si>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</si>
  <si>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</si>
  <si>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</si>
  <si>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</si>
  <si>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</si>
  <si>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</si>
  <si>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</si>
  <si>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</si>
  <si>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</si>
  <si>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</si>
  <si>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</si>
  <si>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</si>
  <si>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</si>
  <si>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</si>
  <si>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</si>
  <si>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</si>
  <si>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</si>
  <si>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</si>
  <si>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</si>
  <si>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</si>
  <si>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</si>
  <si>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</si>
  <si>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</si>
  <si>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</si>
  <si>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</si>
  <si>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</si>
  <si>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</si>
  <si>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</si>
  <si>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</si>
  <si>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</si>
  <si>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</si>
  <si>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</si>
  <si>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</si>
  <si>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</si>
  <si>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</si>
  <si>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</si>
  <si>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</si>
  <si>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</si>
  <si>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</si>
  <si>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</si>
  <si>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</si>
  <si>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</si>
  <si>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</si>
  <si>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</si>
  <si>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</si>
  <si>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</si>
  <si>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</si>
  <si>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</si>
  <si>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</si>
  <si>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</si>
  <si>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</si>
  <si>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</si>
  <si>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</si>
  <si>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</si>
  <si>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</si>
  <si>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</si>
  <si>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</si>
  <si>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</si>
  <si>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</si>
  <si>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</si>
  <si>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</si>
  <si>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</si>
  <si>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</si>
  <si>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</si>
  <si>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</si>
  <si>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</si>
  <si>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</si>
  <si>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</si>
  <si>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</si>
  <si>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</si>
  <si>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</si>
  <si>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</si>
  <si>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</si>
  <si>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</si>
  <si>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</si>
  <si>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</si>
  <si>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</si>
  <si>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</si>
  <si>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</si>
  <si>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</si>
  <si>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</si>
  <si>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</si>
  <si>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</si>
  <si>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</si>
  <si>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</si>
  <si>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</si>
  <si>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</si>
  <si>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</si>
  <si>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</si>
  <si>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</si>
  <si>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</si>
  <si>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</si>
  <si>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</si>
  <si>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</si>
  <si>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</si>
  <si>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</si>
  <si>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</si>
  <si>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</si>
  <si>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</si>
  <si>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</si>
  <si>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</si>
  <si>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</si>
  <si>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</si>
  <si>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</si>
  <si>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</si>
  <si>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</si>
  <si>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</si>
  <si>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</si>
  <si>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</si>
  <si>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</si>
  <si>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</si>
  <si>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</si>
  <si>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</si>
  <si>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</si>
  <si>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</si>
  <si>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</si>
  <si>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</si>
  <si>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</si>
  <si>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</si>
  <si>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</si>
  <si>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</si>
  <si>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</si>
  <si>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</si>
  <si>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</si>
  <si>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</si>
  <si>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</si>
  <si>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</si>
  <si>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</si>
  <si>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</si>
  <si>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</si>
  <si>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</si>
  <si>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</si>
  <si>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</si>
  <si>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</si>
  <si>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</si>
  <si>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</si>
  <si>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</si>
  <si>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</si>
  <si>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</si>
  <si>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</si>
  <si>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</si>
  <si>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</si>
  <si>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</si>
  <si>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</si>
  <si>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</si>
  <si>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</si>
  <si>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</si>
  <si>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</si>
  <si>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</si>
  <si>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</si>
  <si>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</si>
  <si>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</si>
  <si>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</si>
  <si>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</si>
  <si>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</si>
  <si>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</si>
  <si>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</si>
  <si>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</si>
  <si>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</si>
  <si>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</si>
  <si>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</si>
  <si>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</si>
  <si>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</si>
  <si>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</si>
  <si>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</si>
  <si>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</si>
  <si>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</si>
  <si>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</si>
  <si>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</si>
  <si>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</si>
  <si>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</si>
  <si>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</si>
  <si>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</si>
  <si>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</si>
  <si>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</si>
  <si>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</si>
  <si>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</si>
  <si>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</si>
  <si>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</si>
  <si>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</si>
  <si>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</si>
  <si>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</si>
  <si>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</si>
  <si>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</si>
  <si>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</si>
  <si>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</si>
  <si>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</si>
  <si>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</si>
  <si>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</si>
  <si>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</si>
  <si>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</si>
  <si>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</si>
  <si>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</si>
  <si>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</si>
  <si>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</si>
  <si>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</si>
  <si>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</si>
  <si>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</si>
  <si>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</si>
  <si>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</si>
  <si>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</si>
  <si>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</si>
  <si>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</si>
  <si>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</si>
  <si>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</si>
  <si>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</si>
  <si>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</si>
  <si>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</si>
  <si>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</si>
  <si>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</si>
  <si>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</si>
  <si>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</si>
  <si>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</si>
  <si>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</si>
  <si>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</si>
  <si>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</si>
  <si>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</si>
  <si>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</si>
  <si>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</si>
  <si>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</si>
  <si>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</si>
  <si>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</si>
  <si>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</si>
  <si>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</si>
  <si>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</si>
  <si>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</si>
  <si>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</si>
  <si>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</si>
  <si>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</si>
  <si>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</si>
  <si>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</si>
  <si>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</si>
  <si>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</si>
  <si>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</si>
  <si>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</si>
  <si>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</si>
  <si>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</si>
  <si>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</si>
  <si>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</si>
  <si>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</si>
  <si>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</si>
  <si>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</si>
  <si>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</si>
  <si>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</si>
  <si>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</si>
  <si>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</si>
  <si>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</si>
  <si>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</si>
  <si>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</si>
  <si>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</si>
  <si>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</si>
  <si>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</si>
  <si>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</si>
  <si>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</si>
  <si>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</si>
  <si>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</si>
  <si>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</si>
  <si>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</si>
  <si>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</si>
  <si>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</si>
  <si>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</si>
  <si>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</si>
  <si>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</si>
  <si>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</si>
  <si>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</si>
  <si>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</si>
  <si>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</si>
  <si>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</si>
  <si>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</si>
  <si>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</si>
  <si>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</si>
  <si>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</si>
  <si>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</si>
  <si>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</si>
  <si>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</si>
  <si>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</si>
  <si>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</si>
  <si>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</si>
  <si>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</si>
  <si>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</si>
  <si>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</si>
  <si>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</si>
  <si>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</si>
  <si>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</si>
  <si>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</si>
  <si>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</si>
  <si>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</si>
  <si>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</si>
  <si>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</si>
  <si>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</si>
  <si>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</si>
  <si>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</si>
  <si>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</si>
  <si>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</si>
  <si>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</si>
  <si>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</si>
  <si>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</si>
  <si>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</si>
  <si>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</si>
  <si>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</si>
  <si>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</si>
  <si>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</si>
  <si>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</si>
  <si>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</si>
  <si>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</si>
  <si>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</si>
  <si>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</si>
  <si>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</si>
  <si>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</si>
  <si>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</si>
  <si>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</si>
  <si>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</si>
  <si>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</si>
  <si>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</si>
  <si>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</si>
  <si>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</si>
  <si>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</si>
  <si>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</si>
  <si>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</si>
  <si>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</si>
  <si>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</si>
  <si>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</si>
  <si>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</si>
  <si>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</si>
  <si>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</si>
  <si>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</si>
  <si>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</si>
  <si>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</si>
  <si>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</si>
  <si>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</si>
  <si>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</si>
  <si>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</si>
  <si>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</si>
  <si>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</si>
  <si>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</si>
  <si>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</si>
  <si>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</si>
  <si>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</si>
  <si>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</si>
  <si>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</si>
  <si>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</si>
  <si>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</si>
  <si>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</si>
  <si>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</si>
  <si>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</si>
  <si>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</si>
  <si>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</si>
  <si>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</si>
  <si>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</si>
  <si>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</si>
  <si>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</si>
  <si>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</si>
  <si>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</si>
  <si>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</si>
  <si>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</si>
  <si>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</si>
  <si>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</si>
  <si>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</si>
  <si>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</si>
  <si>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</si>
  <si>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</si>
  <si>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</si>
  <si>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</si>
  <si>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</si>
  <si>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</si>
  <si>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</si>
  <si>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</si>
  <si>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</si>
  <si>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</si>
  <si>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</si>
  <si>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</si>
  <si>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</si>
  <si>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</si>
  <si>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</si>
  <si>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</si>
  <si>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</si>
  <si>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</si>
  <si>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</si>
  <si>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</si>
  <si>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</si>
  <si>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</si>
  <si>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</si>
  <si>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</si>
  <si>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</si>
  <si>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</si>
  <si>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</si>
  <si>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</si>
  <si>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</si>
  <si>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</si>
  <si>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</si>
  <si>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</si>
  <si>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</si>
  <si>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</si>
  <si>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</si>
  <si>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</si>
  <si>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</si>
  <si>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</si>
  <si>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</si>
  <si>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</si>
  <si>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</si>
  <si>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</si>
  <si>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</si>
  <si>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</si>
  <si>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</si>
  <si>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</si>
  <si>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</si>
  <si>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</si>
  <si>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</si>
  <si>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</si>
  <si>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</si>
  <si>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</si>
  <si>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</si>
  <si>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</si>
  <si>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</si>
  <si>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</si>
  <si>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</si>
  <si>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</si>
  <si>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</si>
  <si>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</si>
  <si>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</si>
  <si>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</si>
  <si>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</si>
  <si>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</si>
  <si>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</si>
  <si>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</si>
  <si>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</si>
  <si>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</si>
  <si>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</si>
  <si>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</si>
  <si>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</si>
  <si>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</si>
  <si>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</si>
  <si>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</si>
  <si>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</si>
  <si>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</si>
  <si>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</si>
  <si>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</si>
  <si>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</si>
  <si>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</si>
  <si>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</si>
  <si>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</si>
  <si>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</si>
  <si>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</si>
  <si>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</si>
  <si>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</si>
  <si>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</si>
  <si>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</si>
  <si>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</si>
  <si>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</si>
  <si>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</si>
  <si>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</si>
  <si>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</si>
  <si>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</si>
  <si>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</si>
  <si>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</si>
  <si>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</si>
  <si>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</si>
  <si>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</si>
  <si>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</si>
  <si>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</si>
  <si>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</si>
  <si>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</si>
  <si>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</si>
  <si>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</si>
  <si>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</si>
  <si>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</si>
  <si>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</si>
  <si>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</si>
  <si>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</si>
  <si>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</si>
  <si>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</si>
  <si>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</si>
  <si>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</si>
  <si>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</si>
  <si>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</si>
  <si>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</si>
  <si>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</si>
  <si>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</si>
  <si>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</si>
  <si>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</si>
  <si>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</si>
  <si>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</si>
  <si>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</si>
  <si>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</si>
  <si>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</si>
  <si>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</si>
  <si>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</si>
  <si>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</si>
  <si>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</si>
  <si>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</si>
  <si>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</si>
  <si>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</si>
  <si>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</si>
  <si>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</si>
  <si>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</si>
  <si>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</si>
  <si>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</si>
  <si>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</si>
  <si>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</si>
  <si>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</si>
  <si>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</si>
  <si>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</si>
  <si>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</si>
  <si>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</si>
  <si>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</si>
  <si>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</si>
  <si>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</si>
  <si>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</si>
  <si>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</si>
  <si>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</si>
  <si>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</si>
  <si>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</si>
  <si>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</si>
  <si>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</si>
  <si>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</si>
  <si>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</si>
  <si>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</si>
  <si>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</si>
  <si>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</si>
  <si>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</si>
  <si>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</si>
  <si>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</si>
  <si>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</si>
  <si>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</si>
  <si>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</si>
  <si>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</si>
  <si>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</si>
  <si>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</si>
  <si>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</si>
  <si>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</si>
  <si>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</si>
  <si>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</si>
  <si>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</si>
  <si>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</si>
  <si>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</si>
  <si>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</si>
  <si>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</si>
  <si>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</si>
  <si>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</si>
  <si>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</si>
  <si>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</si>
  <si>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</si>
  <si>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</si>
  <si>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</si>
  <si>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</si>
  <si>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</si>
  <si>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</si>
  <si>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</si>
  <si>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</si>
  <si>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</si>
  <si>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</si>
  <si>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</si>
  <si>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</si>
  <si>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</si>
  <si>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</si>
  <si>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</si>
  <si>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</si>
  <si>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</si>
  <si>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</si>
  <si>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</si>
  <si>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</si>
  <si>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</si>
  <si>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</si>
  <si>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</si>
  <si>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</si>
  <si>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</si>
  <si>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</si>
  <si>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</si>
  <si>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</si>
  <si>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</si>
  <si>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</si>
  <si>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</si>
  <si>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</si>
  <si>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</si>
  <si>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</si>
  <si>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</si>
  <si>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</si>
  <si>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</si>
  <si>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</si>
  <si>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</si>
  <si>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</si>
  <si>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</si>
  <si>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</si>
  <si>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</si>
  <si>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</si>
  <si>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</si>
  <si>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</si>
  <si>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</si>
  <si>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</si>
  <si>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</si>
  <si>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</si>
  <si>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</si>
  <si>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</si>
  <si>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</si>
  <si>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</si>
  <si>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</si>
  <si>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</si>
  <si>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</si>
  <si>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</si>
  <si>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</si>
  <si>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</si>
  <si>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</si>
  <si>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</si>
  <si>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</si>
  <si>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</si>
  <si>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</si>
  <si>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</si>
  <si>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</si>
  <si>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</si>
  <si>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</si>
  <si>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</si>
  <si>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</si>
  <si>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</si>
  <si>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</si>
  <si>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</si>
  <si>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</si>
  <si>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</si>
  <si>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</si>
  <si>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</si>
  <si>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</si>
  <si>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</si>
  <si>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</si>
  <si>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</si>
  <si>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</si>
  <si>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</si>
  <si>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</si>
  <si>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</si>
  <si>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</si>
  <si>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</si>
  <si>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</si>
  <si>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</si>
  <si>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</si>
  <si>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</si>
  <si>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</si>
  <si>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</si>
  <si>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</si>
  <si>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</si>
  <si>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</si>
  <si>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</si>
  <si>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</si>
  <si>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</si>
  <si>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</si>
  <si>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</si>
  <si>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</si>
  <si>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</si>
  <si>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</si>
  <si>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</si>
  <si>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</si>
  <si>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</si>
  <si>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</si>
  <si>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</si>
  <si>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</si>
  <si>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</si>
  <si>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</si>
  <si>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</si>
  <si>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</si>
  <si>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</si>
  <si>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</si>
  <si>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</si>
  <si>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</si>
  <si>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</si>
  <si>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</si>
  <si>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</si>
  <si>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</si>
  <si>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</si>
  <si>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</si>
  <si>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</si>
  <si>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</si>
  <si>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</si>
  <si>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</si>
  <si>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</si>
  <si>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</si>
  <si>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</si>
  <si>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</si>
  <si>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</si>
  <si>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</si>
  <si>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</si>
  <si>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</si>
  <si>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</si>
  <si>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</si>
  <si>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</si>
  <si>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</si>
  <si>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</si>
  <si>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</si>
  <si>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</si>
  <si>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</si>
  <si>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</si>
  <si>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</si>
  <si>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</si>
  <si>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</si>
  <si>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</si>
  <si>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</si>
  <si>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</si>
  <si>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</si>
  <si>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</si>
  <si>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</si>
  <si>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</si>
  <si>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</si>
  <si>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</si>
  <si>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</si>
  <si>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</si>
  <si>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</si>
  <si>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</si>
  <si>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</si>
  <si>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</si>
  <si>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</si>
  <si>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</si>
  <si>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</si>
  <si>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</si>
  <si>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</si>
  <si>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</si>
  <si>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</si>
  <si>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</si>
  <si>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</si>
  <si>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</si>
  <si>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</si>
  <si>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</si>
  <si>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</si>
  <si>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</si>
  <si>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</si>
  <si>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</si>
  <si>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</si>
  <si>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</si>
  <si>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</si>
  <si>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</si>
  <si>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</si>
  <si>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</si>
  <si>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</si>
  <si>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</si>
  <si>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</si>
  <si>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</si>
  <si>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</si>
  <si>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</si>
  <si>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</si>
  <si>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</si>
  <si>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</si>
  <si>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</si>
  <si>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</si>
  <si>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</si>
  <si>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</si>
  <si>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</si>
  <si>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</si>
  <si>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</si>
  <si>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</si>
  <si>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</si>
  <si>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</si>
  <si>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</si>
  <si>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</si>
  <si>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</si>
  <si>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</si>
  <si>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</si>
  <si>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</si>
  <si>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</si>
  <si>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</si>
  <si>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</si>
  <si>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</si>
  <si>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</si>
  <si>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</si>
  <si>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</si>
  <si>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</si>
  <si>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</si>
  <si>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</si>
  <si>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</si>
  <si>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</si>
  <si>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</si>
  <si>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</si>
  <si>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</si>
  <si>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</si>
  <si>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</si>
  <si>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</si>
  <si>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</si>
  <si>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</si>
  <si>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</si>
  <si>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</si>
  <si>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</si>
  <si>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</si>
  <si>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</si>
  <si>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</si>
  <si>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</si>
  <si>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</si>
  <si>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</si>
  <si>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</si>
  <si>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</si>
  <si>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</si>
  <si>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</si>
  <si>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</si>
  <si>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</si>
  <si>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</si>
  <si>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</si>
  <si>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</si>
  <si>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</si>
  <si>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</si>
  <si>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</si>
  <si>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</si>
  <si>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</si>
  <si>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</si>
  <si>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</si>
  <si>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</si>
  <si>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</si>
  <si>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</si>
  <si>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</si>
  <si>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</si>
  <si>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</si>
  <si>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</si>
  <si>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</si>
  <si>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</si>
  <si>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</si>
  <si>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</si>
  <si>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</si>
  <si>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</si>
  <si>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</si>
  <si>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</si>
  <si>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</si>
  <si>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</si>
  <si>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</si>
  <si>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</si>
  <si>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</si>
  <si>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</si>
  <si>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</si>
  <si>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</si>
  <si>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</si>
  <si>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</si>
  <si>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</si>
  <si>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</si>
  <si>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</si>
  <si>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</si>
  <si>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</si>
  <si>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</si>
  <si>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</si>
  <si>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</si>
  <si>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</si>
  <si>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</si>
  <si>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</si>
  <si>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</si>
  <si>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</si>
  <si>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</si>
  <si>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</si>
  <si>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</si>
  <si>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</si>
  <si>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</si>
  <si>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</si>
  <si>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</si>
  <si>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</si>
  <si>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</si>
  <si>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</si>
  <si>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</si>
  <si>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</si>
  <si>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</si>
  <si>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</si>
  <si>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</si>
  <si>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</si>
  <si>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</si>
  <si>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</si>
  <si>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</si>
  <si>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</si>
  <si>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</si>
  <si>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</si>
  <si>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</si>
  <si>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</si>
  <si>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</si>
  <si>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</si>
  <si>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</si>
  <si>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</si>
  <si>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</si>
  <si>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</si>
  <si>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</si>
  <si>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</si>
  <si>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</si>
  <si>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</si>
  <si>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</si>
  <si>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</si>
  <si>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</si>
  <si>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</si>
  <si>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</si>
  <si>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</si>
  <si>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</si>
  <si>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</si>
  <si>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</si>
  <si>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</si>
  <si>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</si>
  <si>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</si>
  <si>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</si>
  <si>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</si>
  <si>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</si>
  <si>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</si>
  <si>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</si>
  <si>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</si>
  <si>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</si>
  <si>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</si>
  <si>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</si>
  <si>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</si>
  <si>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</si>
  <si>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</si>
  <si>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</si>
  <si>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</si>
  <si>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</si>
  <si>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</si>
  <si>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</si>
  <si>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</si>
  <si>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</si>
  <si>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</si>
  <si>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</si>
  <si>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</si>
  <si>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</si>
  <si>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</si>
  <si>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</si>
  <si>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</si>
  <si>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</si>
  <si>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</si>
  <si>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</si>
  <si>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</si>
  <si>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</si>
  <si>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</si>
  <si>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</si>
  <si>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</si>
  <si>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</si>
  <si>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</si>
  <si>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</si>
  <si>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</si>
  <si>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</si>
  <si>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</si>
  <si>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</si>
  <si>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</si>
  <si>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</si>
  <si>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</si>
  <si>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</si>
  <si>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</si>
  <si>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</si>
  <si>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</si>
  <si>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</si>
  <si>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</si>
  <si>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</si>
  <si>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</si>
  <si>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</si>
  <si>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</si>
  <si>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</si>
  <si>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</si>
  <si>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</si>
  <si>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</si>
  <si>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</si>
  <si>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</si>
  <si>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</si>
  <si>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</si>
  <si>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</si>
  <si>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</si>
  <si>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</si>
  <si>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</si>
  <si>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</si>
  <si>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</si>
  <si>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</si>
  <si>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</si>
  <si>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</si>
  <si>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</si>
  <si>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</si>
  <si>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</si>
  <si>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</si>
  <si>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</si>
  <si>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</si>
  <si>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</si>
  <si>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</si>
  <si>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</si>
  <si>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</si>
  <si>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</si>
  <si>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</si>
  <si>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</si>
  <si>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</si>
  <si>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</si>
  <si>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</si>
  <si>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</si>
  <si>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</si>
  <si>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</si>
  <si>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</si>
  <si>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</si>
  <si>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</si>
  <si>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</si>
  <si>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</si>
  <si>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</si>
  <si>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</si>
  <si>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</si>
  <si>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</si>
  <si>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</si>
  <si>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</si>
  <si>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</si>
  <si>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</si>
  <si>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</si>
  <si>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</si>
  <si>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</si>
  <si>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</si>
  <si>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</si>
  <si>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</si>
  <si>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</si>
  <si>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</si>
  <si>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</si>
  <si>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</si>
  <si>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</si>
  <si>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</si>
  <si>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</si>
  <si>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</si>
  <si>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</si>
  <si>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</si>
  <si>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</si>
  <si>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</si>
  <si>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</si>
  <si>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</si>
  <si>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</si>
  <si>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</si>
  <si>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</si>
  <si>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</si>
  <si>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</si>
  <si>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</si>
  <si>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</si>
  <si>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</si>
  <si>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</si>
  <si>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</si>
  <si>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</si>
  <si>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</si>
  <si>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</si>
  <si>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</si>
  <si>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</si>
  <si>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</si>
  <si>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</si>
  <si>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</si>
  <si>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</si>
  <si>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</si>
  <si>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</si>
  <si>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</si>
  <si>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</si>
  <si>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</si>
  <si>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</si>
  <si>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</si>
  <si>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</si>
  <si>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</si>
  <si>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</si>
  <si>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</si>
  <si>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</si>
  <si>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</si>
  <si>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</si>
  <si>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</si>
  <si>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</si>
  <si>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</si>
  <si>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</si>
  <si>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</si>
  <si>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</si>
  <si>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</si>
  <si>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</si>
  <si>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</si>
  <si>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</si>
  <si>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</si>
  <si>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</si>
  <si>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</si>
  <si>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</si>
  <si>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</si>
  <si>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</si>
  <si>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</si>
  <si>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</si>
  <si>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</si>
  <si>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</si>
  <si>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</si>
  <si>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</si>
  <si>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</si>
  <si>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</si>
  <si>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</si>
  <si>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</si>
  <si>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</si>
  <si>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</si>
  <si>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</si>
  <si>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</si>
  <si>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</si>
  <si>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</si>
  <si>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</si>
  <si>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</si>
  <si>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</si>
  <si>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</si>
  <si>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</si>
  <si>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</si>
  <si>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</si>
  <si>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</si>
  <si>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</si>
  <si>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</si>
  <si>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</si>
  <si>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</si>
  <si>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</si>
  <si>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</si>
  <si>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</si>
  <si>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</si>
  <si>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</si>
  <si>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</si>
  <si>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</si>
  <si>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</si>
  <si>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</si>
  <si>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</si>
  <si>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</si>
  <si>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</si>
  <si>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</si>
  <si>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</si>
  <si>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</si>
  <si>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</si>
  <si>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</si>
  <si>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</si>
  <si>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</si>
  <si>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</si>
  <si>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</si>
  <si>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</si>
  <si>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</si>
  <si>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</si>
  <si>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</si>
  <si>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</si>
  <si>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</si>
  <si>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</si>
  <si>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</si>
  <si>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</si>
  <si>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</si>
  <si>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</si>
  <si>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</si>
  <si>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</si>
  <si>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</si>
  <si>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</si>
  <si>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</si>
  <si>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</si>
  <si>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</si>
  <si>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</si>
  <si>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</si>
  <si>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</si>
  <si>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</si>
  <si>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</si>
  <si>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</si>
  <si>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</si>
  <si>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</si>
  <si>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</si>
  <si>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</si>
  <si>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</si>
  <si>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</si>
  <si>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</si>
  <si>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</si>
  <si>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</si>
  <si>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</si>
  <si>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</si>
  <si>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</si>
  <si>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</si>
  <si>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</si>
  <si>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</si>
  <si>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</si>
  <si>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</si>
  <si>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</si>
  <si>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</si>
  <si>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</si>
  <si>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</si>
  <si>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</si>
  <si>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</si>
  <si>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</si>
  <si>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</si>
  <si>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</si>
  <si>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</si>
  <si>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</si>
  <si>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</si>
  <si>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</si>
  <si>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</si>
  <si>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</si>
  <si>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</si>
  <si>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</si>
  <si>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</si>
  <si>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</si>
  <si>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</si>
  <si>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</si>
  <si>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</si>
  <si>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</si>
  <si>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</si>
  <si>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</si>
  <si>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</si>
  <si>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</si>
  <si>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</si>
  <si>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</si>
  <si>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</si>
  <si>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</si>
  <si>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</si>
  <si>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</si>
  <si>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</si>
  <si>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</si>
  <si>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</si>
  <si>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</si>
  <si>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</si>
  <si>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</si>
  <si>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</si>
  <si>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</si>
  <si>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</si>
  <si>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</si>
  <si>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</si>
  <si>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</si>
  <si>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</si>
  <si>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</si>
  <si>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</si>
  <si>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</si>
  <si>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</si>
  <si>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</si>
  <si>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</si>
  <si>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</si>
  <si>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</si>
  <si>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</si>
  <si>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</si>
  <si>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</si>
  <si>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</si>
  <si>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</si>
  <si>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</si>
  <si>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</si>
  <si>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</si>
  <si>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</si>
  <si>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</si>
  <si>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</si>
  <si>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</si>
  <si>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</si>
  <si>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</si>
  <si>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</si>
  <si>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</si>
  <si>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</si>
  <si>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</si>
  <si>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</si>
  <si>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</si>
  <si>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</si>
  <si>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</si>
  <si>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</si>
  <si>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</si>
  <si>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</si>
  <si>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</si>
  <si>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</si>
  <si>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</si>
  <si>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</si>
  <si>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</si>
  <si>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</si>
  <si>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</si>
  <si>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</si>
  <si>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</si>
  <si>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</si>
  <si>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</si>
  <si>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</si>
  <si>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</si>
  <si>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</si>
  <si>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</si>
  <si>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</si>
  <si>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</si>
  <si>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</si>
  <si>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</si>
  <si>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</si>
  <si>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</si>
  <si>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</si>
  <si>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</si>
  <si>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</si>
  <si>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</si>
  <si>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</si>
  <si>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</si>
  <si>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</si>
  <si>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</si>
  <si>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</si>
  <si>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</si>
  <si>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</si>
  <si>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</si>
  <si>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</si>
  <si>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</si>
  <si>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</si>
  <si>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</si>
  <si>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</si>
  <si>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</si>
  <si>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</si>
  <si>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</si>
  <si>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</si>
  <si>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</si>
  <si>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</si>
  <si>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</si>
  <si>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</si>
  <si>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</si>
  <si>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</si>
  <si>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</si>
  <si>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</si>
  <si>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</si>
  <si>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</si>
  <si>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</si>
  <si>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</si>
  <si>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</si>
  <si>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</si>
  <si>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</si>
  <si>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</si>
  <si>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</si>
  <si>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</si>
  <si>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</si>
  <si>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</si>
  <si>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</si>
  <si>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</si>
  <si>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</si>
  <si>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</si>
  <si>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</si>
  <si>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</si>
  <si>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</si>
  <si>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</si>
  <si>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</si>
  <si>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</si>
  <si>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</si>
  <si>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</si>
  <si>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</si>
  <si>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</si>
  <si>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</si>
  <si>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</si>
  <si>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</si>
  <si>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</si>
  <si>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</si>
  <si>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</si>
  <si>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</si>
  <si>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</si>
  <si>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</si>
  <si>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</si>
  <si>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</si>
  <si>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</si>
  <si>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</si>
  <si>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</si>
  <si>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</si>
  <si>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</si>
  <si>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</si>
  <si>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</si>
  <si>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</si>
  <si>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</si>
  <si>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</si>
  <si>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</si>
  <si>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</si>
  <si>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</si>
  <si>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</si>
  <si>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</si>
  <si>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</si>
  <si>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</si>
  <si>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</si>
  <si>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</si>
  <si>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</si>
  <si>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</si>
  <si>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</si>
  <si>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</si>
  <si>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</si>
  <si>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</si>
  <si>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</si>
  <si>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</si>
  <si>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</si>
  <si>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</si>
  <si>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</si>
  <si>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</si>
  <si>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</si>
  <si>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</si>
  <si>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</si>
  <si>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</si>
  <si>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</si>
  <si>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</si>
  <si>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</si>
  <si>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</si>
  <si>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</si>
  <si>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</si>
  <si>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</si>
  <si>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</si>
  <si>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</si>
  <si>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</si>
  <si>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</si>
  <si>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</si>
  <si>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</si>
  <si>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</si>
  <si>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</si>
  <si>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</si>
  <si>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</si>
  <si>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</si>
  <si>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</si>
  <si>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</si>
  <si>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</si>
  <si>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</si>
  <si>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</si>
  <si>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</si>
  <si>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</si>
  <si>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</si>
  <si>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</si>
  <si>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</si>
  <si>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</si>
  <si>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</si>
  <si>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</si>
  <si>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</si>
  <si>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</si>
  <si>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</si>
  <si>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</si>
  <si>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</si>
  <si>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</si>
  <si>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</si>
  <si>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</si>
  <si>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</si>
  <si>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</si>
  <si>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</si>
  <si>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</si>
  <si>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</si>
  <si>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</si>
  <si>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</si>
  <si>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</si>
  <si>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</si>
  <si>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</si>
  <si>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</si>
  <si>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</si>
  <si>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</si>
  <si>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</si>
  <si>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</si>
  <si>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</si>
  <si>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</si>
  <si>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</si>
  <si>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</si>
  <si>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</si>
  <si>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</si>
  <si>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</si>
  <si>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</si>
  <si>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</si>
  <si>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</si>
  <si>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</si>
  <si>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</si>
  <si>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</si>
  <si>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</si>
  <si>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</si>
  <si>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</si>
  <si>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</si>
  <si>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</si>
  <si>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</si>
  <si>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</si>
  <si>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</si>
  <si>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</si>
  <si>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</si>
  <si>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</si>
  <si>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</si>
  <si>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</si>
  <si>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</si>
  <si>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</si>
  <si>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</si>
  <si>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</si>
  <si>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</si>
  <si>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</si>
  <si>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</si>
  <si>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</si>
  <si>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</si>
  <si>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</si>
  <si>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</si>
  <si>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</si>
  <si>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</si>
  <si>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</si>
  <si>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</si>
  <si>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</si>
  <si>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</si>
  <si>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</si>
  <si>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</si>
  <si>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</si>
  <si>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</si>
  <si>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</si>
  <si>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</si>
  <si>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</si>
  <si>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</si>
  <si>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</si>
  <si>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</si>
  <si>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</si>
  <si>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</si>
  <si>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</si>
  <si>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</si>
  <si>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</si>
  <si>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</si>
  <si>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</si>
  <si>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</si>
  <si>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</si>
  <si>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</si>
  <si>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</si>
  <si>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</si>
  <si>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</si>
  <si>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</si>
  <si>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</si>
  <si>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</si>
  <si>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</si>
  <si>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</si>
  <si>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</si>
  <si>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</si>
  <si>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</si>
  <si>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</si>
  <si>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</si>
  <si>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</si>
  <si>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</si>
  <si>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</si>
  <si>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</si>
  <si>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</si>
  <si>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</si>
  <si>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</si>
  <si>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</si>
  <si>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</si>
  <si>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</si>
  <si>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</si>
  <si>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</si>
  <si>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</si>
  <si>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</si>
  <si>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</si>
  <si>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</si>
  <si>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</si>
  <si>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</si>
  <si>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</si>
  <si>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</si>
  <si>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</si>
  <si>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</si>
  <si>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</si>
  <si>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</si>
  <si>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</si>
  <si>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</si>
  <si>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</si>
  <si>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</si>
  <si>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</si>
  <si>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</si>
  <si>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</si>
  <si>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</si>
  <si>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</si>
  <si>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</si>
  <si>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</si>
  <si>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</si>
  <si>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</si>
  <si>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</si>
  <si>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</si>
  <si>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</si>
  <si>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</si>
  <si>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</si>
  <si>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</si>
  <si>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</si>
  <si>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</si>
  <si>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</si>
  <si>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</si>
  <si>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</si>
  <si>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</si>
  <si>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</si>
  <si>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</si>
  <si>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</si>
  <si>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</si>
  <si>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</si>
  <si>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</si>
  <si>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</si>
  <si>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</si>
  <si>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</si>
  <si>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</si>
  <si>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</si>
  <si>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</si>
  <si>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</si>
  <si>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</si>
  <si>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</si>
  <si>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</si>
  <si>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</si>
  <si>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</si>
  <si>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</si>
  <si>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</si>
  <si>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</si>
  <si>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</si>
  <si>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</si>
  <si>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</si>
  <si>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</si>
  <si>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</si>
  <si>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</si>
  <si>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</si>
  <si>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</si>
  <si>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</si>
  <si>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</si>
  <si>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</si>
  <si>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</si>
  <si>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</si>
  <si>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</si>
  <si>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</si>
  <si>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</si>
  <si>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</si>
  <si>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</si>
  <si>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</si>
  <si>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</si>
  <si>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</si>
  <si>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</si>
  <si>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</si>
  <si>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</si>
  <si>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</si>
  <si>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</si>
  <si>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</si>
  <si>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</si>
  <si>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</si>
  <si>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</si>
  <si>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</si>
  <si>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</si>
  <si>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</si>
  <si>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</si>
  <si>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</si>
  <si>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</si>
  <si>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</si>
  <si>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</si>
  <si>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</si>
  <si>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</si>
  <si>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</si>
  <si>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</si>
  <si>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</si>
  <si>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</si>
  <si>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</si>
  <si>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</si>
  <si>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</si>
  <si>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</si>
  <si>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</si>
  <si>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</si>
  <si>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</si>
  <si>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</si>
  <si>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</si>
  <si>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</si>
  <si>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</si>
  <si>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</si>
  <si>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</si>
  <si>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</si>
  <si>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</si>
  <si>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</si>
  <si>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</si>
  <si>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</si>
  <si>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</si>
  <si>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</si>
  <si>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</si>
  <si>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</si>
  <si>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</si>
  <si>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</si>
  <si>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</si>
  <si>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</si>
  <si>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</si>
  <si>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</si>
  <si>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</si>
  <si>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</si>
  <si>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</si>
  <si>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</si>
  <si>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</si>
  <si>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</si>
  <si>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</si>
  <si>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</si>
  <si>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</si>
  <si>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</si>
  <si>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</si>
  <si>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</si>
  <si>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</si>
  <si>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</si>
  <si>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</si>
  <si>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</si>
  <si>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</si>
  <si>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</si>
  <si>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</si>
  <si>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</si>
  <si>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</si>
  <si>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</si>
  <si>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</si>
  <si>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</si>
  <si>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</si>
  <si>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</si>
  <si>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</si>
  <si>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</si>
  <si>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</si>
  <si>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</si>
  <si>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</si>
  <si>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</si>
  <si>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</si>
  <si>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</si>
  <si>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</si>
  <si>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</si>
  <si>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</si>
  <si>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</si>
  <si>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</si>
  <si>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</si>
  <si>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</si>
  <si>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</si>
  <si>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</si>
  <si>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</si>
  <si>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</si>
  <si>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</si>
  <si>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</si>
  <si>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</si>
  <si>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</si>
  <si>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</si>
  <si>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</si>
  <si>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</si>
  <si>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</si>
  <si>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</si>
  <si>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</si>
  <si>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</si>
  <si>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</si>
  <si>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</si>
  <si>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</si>
  <si>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</si>
  <si>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</si>
  <si>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</si>
  <si>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</si>
  <si>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</si>
  <si>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</si>
  <si>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</si>
  <si>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</si>
  <si>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</si>
  <si>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</si>
  <si>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</si>
  <si>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</si>
  <si>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</si>
  <si>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</si>
  <si>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</si>
  <si>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</si>
  <si>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</si>
  <si>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</si>
  <si>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</si>
  <si>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</si>
  <si>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</si>
  <si>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</si>
  <si>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</si>
  <si>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</si>
  <si>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</si>
  <si>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</si>
  <si>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</si>
  <si>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</si>
  <si>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</si>
  <si>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</si>
  <si>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</si>
  <si>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</si>
  <si>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</si>
  <si>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</si>
  <si>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</si>
  <si>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</si>
  <si>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</si>
  <si>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</si>
  <si>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</si>
  <si>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</si>
  <si>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</si>
  <si>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</si>
  <si>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</si>
  <si>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</si>
  <si>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</si>
  <si>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</si>
  <si>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</si>
  <si>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</si>
  <si>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</si>
  <si>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</si>
  <si>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</si>
  <si>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</si>
  <si>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</si>
  <si>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</si>
  <si>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</si>
  <si>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</si>
  <si>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</si>
  <si>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</si>
  <si>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</si>
  <si>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</si>
  <si>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</si>
  <si>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</si>
  <si>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</si>
  <si>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</si>
  <si>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</si>
  <si>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</si>
  <si>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</si>
  <si>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</si>
  <si>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</si>
  <si>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</si>
  <si>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</si>
  <si>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</si>
  <si>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</si>
  <si>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</si>
  <si>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</si>
  <si>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</si>
  <si>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</si>
  <si>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</si>
  <si>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</si>
  <si>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</si>
  <si>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</si>
  <si>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</si>
  <si>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</si>
  <si>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</si>
  <si>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</si>
  <si>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</si>
  <si>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</si>
  <si>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</si>
  <si>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</si>
  <si>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</si>
  <si>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</si>
  <si>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</si>
  <si>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</si>
  <si>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</si>
  <si>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</si>
  <si>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</si>
  <si>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</si>
  <si>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</si>
  <si>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</si>
  <si>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</si>
  <si>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</si>
  <si>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</si>
  <si>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</si>
  <si>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</si>
  <si>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</si>
  <si>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</si>
  <si>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</si>
  <si>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</si>
  <si>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</si>
  <si>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</si>
  <si>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</si>
  <si>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</si>
  <si>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</si>
  <si>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</si>
  <si>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</si>
  <si>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</si>
  <si>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</si>
  <si>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</si>
  <si>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</si>
  <si>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</si>
  <si>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</si>
  <si>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</si>
  <si>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</si>
  <si>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</si>
  <si>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</si>
  <si>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</si>
  <si>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</si>
  <si>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</si>
  <si>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</si>
  <si>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</si>
  <si>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</si>
  <si>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</si>
  <si>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</si>
  <si>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</si>
  <si>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</si>
  <si>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</si>
  <si>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</si>
  <si>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</si>
  <si>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</si>
  <si>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</si>
  <si>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</si>
  <si>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</si>
  <si>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</si>
  <si>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</si>
  <si>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</si>
  <si>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</si>
  <si>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</si>
  <si>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</si>
  <si>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</si>
  <si>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</si>
  <si>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</si>
  <si>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</si>
  <si>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</si>
  <si>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</si>
  <si>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</si>
  <si>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</si>
  <si>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</si>
  <si>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</si>
  <si>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</si>
  <si>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</si>
  <si>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</si>
  <si>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</si>
  <si>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</si>
  <si>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</si>
  <si>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</si>
  <si>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</si>
  <si>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</si>
  <si>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</si>
  <si>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</si>
  <si>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</si>
  <si>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</si>
  <si>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</si>
  <si>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</si>
  <si>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</si>
  <si>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</si>
  <si>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</si>
  <si>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</si>
  <si>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</si>
  <si>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</si>
  <si>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</si>
  <si>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</si>
  <si>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</si>
  <si>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</si>
  <si>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</si>
  <si>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</si>
  <si>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</si>
  <si>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</si>
  <si>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</si>
  <si>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</si>
  <si>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</si>
  <si>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</si>
  <si>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</si>
  <si>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</si>
  <si>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</si>
  <si>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</si>
  <si>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</si>
  <si>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</si>
  <si>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</si>
  <si>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</si>
  <si>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</si>
  <si>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</si>
  <si>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</si>
  <si>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</si>
  <si>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</si>
  <si>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</si>
  <si>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</si>
  <si>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</si>
  <si>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</si>
  <si>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</si>
  <si>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</si>
  <si>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</si>
  <si>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</si>
  <si>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</si>
  <si>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</si>
  <si>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</si>
  <si>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</si>
  <si>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</si>
  <si>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</si>
  <si>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</si>
  <si>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</si>
  <si>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</si>
  <si>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</si>
  <si>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</si>
  <si>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</si>
  <si>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</si>
  <si>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</si>
  <si>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</si>
  <si>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</si>
  <si>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</si>
  <si>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</si>
  <si>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</si>
  <si>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</si>
  <si>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</si>
  <si>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</si>
  <si>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</si>
  <si>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</si>
  <si>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</si>
  <si>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</si>
  <si>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</si>
  <si>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</si>
  <si>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</si>
  <si>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</si>
  <si>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</si>
  <si>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</si>
  <si>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</si>
  <si>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</si>
  <si>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</si>
  <si>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</si>
  <si>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</si>
  <si>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</si>
  <si>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</si>
  <si>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</si>
  <si>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</si>
  <si>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</si>
  <si>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</si>
  <si>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</si>
  <si>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</si>
  <si>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</si>
  <si>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</si>
  <si>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</si>
  <si>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</si>
  <si>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</si>
  <si>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</si>
  <si>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</si>
  <si>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</si>
  <si>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</si>
  <si>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</si>
  <si>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</si>
  <si>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</si>
  <si>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</si>
  <si>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</si>
  <si>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</si>
  <si>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</si>
  <si>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</si>
  <si>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</si>
  <si>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</si>
  <si>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</si>
  <si>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</si>
  <si>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</si>
  <si>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</si>
  <si>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</si>
  <si>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</si>
  <si>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</si>
  <si>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</si>
  <si>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</si>
  <si>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</si>
  <si>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</si>
  <si>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</si>
  <si>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</si>
  <si>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</si>
  <si>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</si>
  <si>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</si>
  <si>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</si>
  <si>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</si>
  <si>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</si>
  <si>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</si>
  <si>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</si>
  <si>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</si>
  <si>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</si>
  <si>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</si>
  <si>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</si>
  <si>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</si>
  <si>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</si>
  <si>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</si>
  <si>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</si>
  <si>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</si>
  <si>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</si>
  <si>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</si>
  <si>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</si>
  <si>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</si>
  <si>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</si>
  <si>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</si>
  <si>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</si>
  <si>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</si>
  <si>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</si>
  <si>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</si>
  <si>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</si>
  <si>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</si>
  <si>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</si>
  <si>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</si>
  <si>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</si>
  <si>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</si>
  <si>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</si>
  <si>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</si>
  <si>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</si>
  <si>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</si>
  <si>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</si>
  <si>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</si>
  <si>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</si>
  <si>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</si>
  <si>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</si>
  <si>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</si>
  <si>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</si>
  <si>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</si>
  <si>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</si>
  <si>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</si>
  <si>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</si>
  <si>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</si>
  <si>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</si>
  <si>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</si>
  <si>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</si>
  <si>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</si>
  <si>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</si>
  <si>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</si>
  <si>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</si>
  <si>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</si>
  <si>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</si>
  <si>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</si>
  <si>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</si>
  <si>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</si>
  <si>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</si>
  <si>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</si>
  <si>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</si>
  <si>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</si>
  <si>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</si>
  <si>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</si>
  <si>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</si>
  <si>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</si>
  <si>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</si>
  <si>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</si>
  <si>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</si>
  <si>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</si>
  <si>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</si>
  <si>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</si>
  <si>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</si>
  <si>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</si>
  <si>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</si>
  <si>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</si>
  <si>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</si>
  <si>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</si>
  <si>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</si>
  <si>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</si>
  <si>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</si>
  <si>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</si>
  <si>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</si>
  <si>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</si>
  <si>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</si>
  <si>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</si>
  <si>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</si>
  <si>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</si>
  <si>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</si>
  <si>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</si>
  <si>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</si>
  <si>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</si>
  <si>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</si>
  <si>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</si>
  <si>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</si>
  <si>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</si>
  <si>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</si>
  <si>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</si>
  <si>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</si>
  <si>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</si>
  <si>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</si>
  <si>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</si>
  <si>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</si>
  <si>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</si>
  <si>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</si>
  <si>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</si>
  <si>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</si>
  <si>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</si>
  <si>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</si>
  <si>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</si>
  <si>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</si>
  <si>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</si>
  <si>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</si>
  <si>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</si>
  <si>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</si>
  <si>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</si>
  <si>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</si>
  <si>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</si>
  <si>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</si>
  <si>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</si>
  <si>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</si>
  <si>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</si>
  <si>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</si>
  <si>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</si>
  <si>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</si>
  <si>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</si>
  <si>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</si>
  <si>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</si>
  <si>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</si>
  <si>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</si>
  <si>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</si>
  <si>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</si>
  <si>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</si>
  <si>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</si>
  <si>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</si>
  <si>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</si>
  <si>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</si>
  <si>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</si>
  <si>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</si>
  <si>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</si>
  <si>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</si>
  <si>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</si>
  <si>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</si>
  <si>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</si>
  <si>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</si>
  <si>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</si>
  <si>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</si>
  <si>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</si>
  <si>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</si>
  <si>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</si>
  <si>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</si>
  <si>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</si>
  <si>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</si>
  <si>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</si>
  <si>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</si>
  <si>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</si>
  <si>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</si>
  <si>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</si>
  <si>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</si>
  <si>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</si>
  <si>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</si>
  <si>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</si>
  <si>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</si>
  <si>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</si>
  <si>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</si>
  <si>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</si>
  <si>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</si>
  <si>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</si>
  <si>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</si>
  <si>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</si>
  <si>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</si>
  <si>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</si>
  <si>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</si>
  <si>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</si>
  <si>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</si>
  <si>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</si>
  <si>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</si>
  <si>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</si>
  <si>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</si>
  <si>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</si>
  <si>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</si>
  <si>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</si>
  <si>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</si>
  <si>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</si>
  <si>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</si>
  <si>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</si>
  <si>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</si>
  <si>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</si>
  <si>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</si>
  <si>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</si>
  <si>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</si>
  <si>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</si>
  <si>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</si>
  <si>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</si>
  <si>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</si>
  <si>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</si>
  <si>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</si>
  <si>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</si>
  <si>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</si>
  <si>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</si>
  <si>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</si>
  <si>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</si>
  <si>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</si>
  <si>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</si>
  <si>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</si>
  <si>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</si>
  <si>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</si>
  <si>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</si>
  <si>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</si>
  <si>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</si>
  <si>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</si>
  <si>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</si>
  <si>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</si>
  <si>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</si>
  <si>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</si>
  <si>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</si>
  <si>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</si>
  <si>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</si>
  <si>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</si>
  <si>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</si>
  <si>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</si>
  <si>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</si>
  <si>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</si>
  <si>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</si>
  <si>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</si>
  <si>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</si>
  <si>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</si>
  <si>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</si>
  <si>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</si>
  <si>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</si>
  <si>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</si>
  <si>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</si>
  <si>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</si>
  <si>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</si>
  <si>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</si>
  <si>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</si>
  <si>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</si>
  <si>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</si>
  <si>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</si>
  <si>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</si>
  <si>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</si>
  <si>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</si>
  <si>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</si>
  <si>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</si>
  <si>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</si>
  <si>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</si>
  <si>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</si>
  <si>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</si>
  <si>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</si>
  <si>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</si>
  <si>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</si>
  <si>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</si>
  <si>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</si>
  <si>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</si>
  <si>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</si>
  <si>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</si>
  <si>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</si>
  <si>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</si>
  <si>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</si>
  <si>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</si>
  <si>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</si>
  <si>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</si>
  <si>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</si>
  <si>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</si>
  <si>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</si>
  <si>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</si>
  <si>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</si>
  <si>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</si>
  <si>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</si>
  <si>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</si>
  <si>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</si>
  <si>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</si>
  <si>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</si>
  <si>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</si>
  <si>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</si>
  <si>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</si>
  <si>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</si>
  <si>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</si>
  <si>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</si>
  <si>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</si>
  <si>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</si>
  <si>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</si>
  <si>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</si>
  <si>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</si>
  <si>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</si>
  <si>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</si>
  <si>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</si>
  <si>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</si>
  <si>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</si>
  <si>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</si>
  <si>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</si>
  <si>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</si>
  <si>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</si>
  <si>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</si>
  <si>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</si>
  <si>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</si>
  <si>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</si>
  <si>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</si>
  <si>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</si>
  <si>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</si>
  <si>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</si>
  <si>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</si>
  <si>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</si>
  <si>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</si>
  <si>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</si>
  <si>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</si>
  <si>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</si>
  <si>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</si>
  <si>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</si>
  <si>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</si>
  <si>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</si>
  <si>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</si>
  <si>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</si>
  <si>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</si>
  <si>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</si>
  <si>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</si>
  <si>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</si>
  <si>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</si>
  <si>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</si>
  <si>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</si>
  <si>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</si>
  <si>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</si>
  <si>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</si>
  <si>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</si>
  <si>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</si>
  <si>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</si>
  <si>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</si>
  <si>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</si>
  <si>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</si>
  <si>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</si>
  <si>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</si>
  <si>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</si>
  <si>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</si>
  <si>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</si>
  <si>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</si>
  <si>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</si>
  <si>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</si>
  <si>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</si>
  <si>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</si>
  <si>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</si>
  <si>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</si>
  <si>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</si>
  <si>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</si>
  <si>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</si>
  <si>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</si>
  <si>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</si>
  <si>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</si>
  <si>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</si>
  <si>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</si>
  <si>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</si>
  <si>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</si>
  <si>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</si>
  <si>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</si>
  <si>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</si>
  <si>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</si>
  <si>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</si>
  <si>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</si>
  <si>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</si>
  <si>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</si>
  <si>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</si>
  <si>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</si>
  <si>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</si>
  <si>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</si>
  <si>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</si>
  <si>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</si>
  <si>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</si>
  <si>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</si>
  <si>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</si>
  <si>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</si>
  <si>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</si>
  <si>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</si>
  <si>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</si>
  <si>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</si>
  <si>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</si>
  <si>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</si>
  <si>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</si>
  <si>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</si>
  <si>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</si>
  <si>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</si>
  <si>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</si>
  <si>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</si>
  <si>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</si>
  <si>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</si>
  <si>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</si>
  <si>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</si>
  <si>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</si>
  <si>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</si>
  <si>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</si>
  <si>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</si>
  <si>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</si>
  <si>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</si>
  <si>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</si>
  <si>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</si>
  <si>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</si>
  <si>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</si>
  <si>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</si>
  <si>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</si>
  <si>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</si>
  <si>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</si>
  <si>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</si>
  <si>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</si>
  <si>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</si>
  <si>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</si>
  <si>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</si>
  <si>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</si>
  <si>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</si>
  <si>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</si>
  <si>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</si>
  <si>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</si>
  <si>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</si>
  <si>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</si>
  <si>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</si>
  <si>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</si>
  <si>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</si>
  <si>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</si>
  <si>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</si>
  <si>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</si>
  <si>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</si>
  <si>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</si>
  <si>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</si>
  <si>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</si>
  <si>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</si>
  <si>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</si>
  <si>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</si>
  <si>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</si>
  <si>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</si>
  <si>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</si>
  <si>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</si>
  <si>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</si>
  <si>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</si>
  <si>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</si>
  <si>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</si>
  <si>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</si>
  <si>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</si>
  <si>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</si>
  <si>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</si>
  <si>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</si>
  <si>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</si>
  <si>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</si>
  <si>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</si>
  <si>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</si>
  <si>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</si>
  <si>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</si>
  <si>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</si>
  <si>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</si>
  <si>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</si>
  <si>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</si>
  <si>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</si>
  <si>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</si>
  <si>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</si>
  <si>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</si>
  <si>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</si>
  <si>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</si>
  <si>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</si>
  <si>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</si>
  <si>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</si>
  <si>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</si>
  <si>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</si>
  <si>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</si>
  <si>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</si>
  <si>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</si>
  <si>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</si>
  <si>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</si>
  <si>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</si>
  <si>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</si>
  <si>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</si>
  <si>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</si>
  <si>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</si>
  <si>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</si>
  <si>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</si>
  <si>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</si>
  <si>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</si>
  <si>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</si>
  <si>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</si>
  <si>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</si>
  <si>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</si>
  <si>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</si>
  <si>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</si>
  <si>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</si>
  <si>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</si>
  <si>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</si>
  <si>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</si>
  <si>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</si>
  <si>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</si>
  <si>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</si>
  <si>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</si>
  <si>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</si>
  <si>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</si>
  <si>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</si>
  <si>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</si>
  <si>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</si>
  <si>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</si>
  <si>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</si>
  <si>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</si>
  <si>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</si>
  <si>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</si>
  <si>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</si>
  <si>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</si>
  <si>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</si>
  <si>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</si>
  <si>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</si>
  <si>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</si>
  <si>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</si>
  <si>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</si>
  <si>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</si>
  <si>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</si>
  <si>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</si>
  <si>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</si>
  <si>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</si>
  <si>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</si>
  <si>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</si>
  <si>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</si>
  <si>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</si>
  <si>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</si>
  <si>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</si>
  <si>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</si>
  <si>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</si>
  <si>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</si>
  <si>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</si>
  <si>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</si>
  <si>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</si>
  <si>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</si>
  <si>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</si>
  <si>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</si>
  <si>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</si>
  <si>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</si>
  <si>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</si>
  <si>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</si>
  <si>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</si>
  <si>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</si>
  <si>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</si>
  <si>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</si>
  <si>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</si>
  <si>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</si>
  <si>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</si>
  <si>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</si>
  <si>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</si>
  <si>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</si>
  <si>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</si>
  <si>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</si>
  <si>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</si>
  <si>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</si>
  <si>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</si>
  <si>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</si>
  <si>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</si>
  <si>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</si>
  <si>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</si>
  <si>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</si>
  <si>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</si>
  <si>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</si>
  <si>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</si>
  <si>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</si>
  <si>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</si>
  <si>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</si>
  <si>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</si>
  <si>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</si>
  <si>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</si>
  <si>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</si>
  <si>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</si>
  <si>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</si>
  <si>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</si>
  <si>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</si>
  <si>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</si>
  <si>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</si>
  <si>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</si>
  <si>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</si>
  <si>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</si>
  <si>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</si>
  <si>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</si>
  <si>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</si>
  <si>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</si>
  <si>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</si>
  <si>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</si>
  <si>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</si>
  <si>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</si>
  <si>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</si>
  <si>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</si>
  <si>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</si>
  <si>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</si>
  <si>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</si>
  <si>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</si>
  <si>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</si>
  <si>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</si>
  <si>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</si>
  <si>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</si>
  <si>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</si>
  <si>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</si>
  <si>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</si>
  <si>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</si>
  <si>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</si>
  <si>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</si>
  <si>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</si>
  <si>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</si>
  <si>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</si>
  <si>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</si>
  <si>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</si>
  <si>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</si>
  <si>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</si>
  <si>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</si>
  <si>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</si>
  <si>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</si>
  <si>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</si>
  <si>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</si>
  <si>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</si>
  <si>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</si>
  <si>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</si>
  <si>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</si>
  <si>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</si>
  <si>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</si>
  <si>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</si>
  <si>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</si>
  <si>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</si>
  <si>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</si>
  <si>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</si>
  <si>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</si>
  <si>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</si>
  <si>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</si>
  <si>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</si>
  <si>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</si>
  <si>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</si>
  <si>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</si>
  <si>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</si>
  <si>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</si>
  <si>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</si>
  <si>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</si>
  <si>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</si>
  <si>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</si>
  <si>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</si>
  <si>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</si>
  <si>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</si>
  <si>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</si>
  <si>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</si>
  <si>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</si>
  <si>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</si>
  <si>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</si>
  <si>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</si>
  <si>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</si>
  <si>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</si>
  <si>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</si>
  <si>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</si>
  <si>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</si>
  <si>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</si>
  <si>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</si>
  <si>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</si>
  <si>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</si>
  <si>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</si>
  <si>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</si>
  <si>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</si>
  <si>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</si>
  <si>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</si>
  <si>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</si>
  <si>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</si>
  <si>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</si>
  <si>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</si>
  <si>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</si>
  <si>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</si>
  <si>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</si>
  <si>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</si>
  <si>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</si>
  <si>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</si>
  <si>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</si>
  <si>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</si>
  <si>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</si>
  <si>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</si>
  <si>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</si>
  <si>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</si>
  <si>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</si>
  <si>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</si>
  <si>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</si>
  <si>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</si>
  <si>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</si>
  <si>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</si>
  <si>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</si>
  <si>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</si>
  <si>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</si>
  <si>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</si>
  <si>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</si>
  <si>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</si>
  <si>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</si>
  <si>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</si>
  <si>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</si>
  <si>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</si>
  <si>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</si>
  <si>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</si>
  <si>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</si>
  <si>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</si>
  <si>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</si>
  <si>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</si>
  <si>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</si>
  <si>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</si>
  <si>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</si>
  <si>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</si>
  <si>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</si>
  <si>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</si>
  <si>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</si>
  <si>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</si>
  <si>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</si>
  <si>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</si>
  <si>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</si>
  <si>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</si>
  <si>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</si>
  <si>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</si>
  <si>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</si>
  <si>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</si>
  <si>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</si>
  <si>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</si>
  <si>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</si>
  <si>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</si>
  <si>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</si>
  <si>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</si>
  <si>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</si>
  <si>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</si>
  <si>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</si>
  <si>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</si>
  <si>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</si>
  <si>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</si>
  <si>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</si>
  <si>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</si>
  <si>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</si>
  <si>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</si>
  <si>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</si>
  <si>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</si>
  <si>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</si>
  <si>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</si>
  <si>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</si>
  <si>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</si>
  <si>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</si>
  <si>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</si>
  <si>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</si>
  <si>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</si>
  <si>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</si>
  <si>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</si>
  <si>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</si>
  <si>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</si>
  <si>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</si>
  <si>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</si>
  <si>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</si>
  <si>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</si>
  <si>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</si>
  <si>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</si>
  <si>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</si>
  <si>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</si>
  <si>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</si>
  <si>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</si>
  <si>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</si>
  <si>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</si>
  <si>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</si>
  <si>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</si>
  <si>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</si>
  <si>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</si>
  <si>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</si>
  <si>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</si>
  <si>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</si>
  <si>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</si>
  <si>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</si>
  <si>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</si>
  <si>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</si>
  <si>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</si>
  <si>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</si>
  <si>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</si>
  <si>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</si>
  <si>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</si>
  <si>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</si>
  <si>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</si>
  <si>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</si>
  <si>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</si>
  <si>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</si>
  <si>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</si>
  <si>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</si>
  <si>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</si>
  <si>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</si>
  <si>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</si>
  <si>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</si>
  <si>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</si>
  <si>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</si>
  <si>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</si>
  <si>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</si>
  <si>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</si>
  <si>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</si>
  <si>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</si>
  <si>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</si>
  <si>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</si>
  <si>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</si>
  <si>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</si>
  <si>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</si>
  <si>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</si>
  <si>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</si>
  <si>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</si>
  <si>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</si>
  <si>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</si>
  <si>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</si>
  <si>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</si>
  <si>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</si>
  <si>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</si>
  <si>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</si>
  <si>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</si>
  <si>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</si>
  <si>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</si>
  <si>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</si>
  <si>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</si>
  <si>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</si>
  <si>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</si>
  <si>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</si>
  <si>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</si>
  <si>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</si>
  <si>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</si>
  <si>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</si>
  <si>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</si>
  <si>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</si>
  <si>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</si>
  <si>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</si>
  <si>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</si>
  <si>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</si>
  <si>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</si>
  <si>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</si>
  <si>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</si>
  <si>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</si>
  <si>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</si>
  <si>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</si>
  <si>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</si>
  <si>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</si>
  <si>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</si>
  <si>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</si>
  <si>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</si>
  <si>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</si>
  <si>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</si>
  <si>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</si>
  <si>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</si>
  <si>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</si>
  <si>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</si>
  <si>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</si>
  <si>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</si>
  <si>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</si>
  <si>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</si>
  <si>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</si>
  <si>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</si>
  <si>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</si>
  <si>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</si>
  <si>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</si>
  <si>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</si>
  <si>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</si>
  <si>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</si>
  <si>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</si>
  <si>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</si>
  <si>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</si>
  <si>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</si>
  <si>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</si>
  <si>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</si>
  <si>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</si>
  <si>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</si>
  <si>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</si>
  <si>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</si>
  <si>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</si>
  <si>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</si>
  <si>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</si>
  <si>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</si>
  <si>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</si>
  <si>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</si>
  <si>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</si>
  <si>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</si>
  <si>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</si>
  <si>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</si>
  <si>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</si>
  <si>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</si>
  <si>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</si>
  <si>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</si>
  <si>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</si>
  <si>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</si>
  <si>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</si>
  <si>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</si>
  <si>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</si>
  <si>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</si>
  <si>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</si>
  <si>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</si>
  <si>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</si>
  <si>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</si>
  <si>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</si>
  <si>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</si>
  <si>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</si>
  <si>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</si>
  <si>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</si>
  <si>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</si>
  <si>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</si>
  <si>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</si>
  <si>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</si>
  <si>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</si>
  <si>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</si>
  <si>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</si>
  <si>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</si>
  <si>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</si>
  <si>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</si>
  <si>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</si>
  <si>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</si>
  <si>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</si>
  <si>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</si>
  <si>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</si>
  <si>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</si>
  <si>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</si>
  <si>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</si>
  <si>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</si>
  <si>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</si>
  <si>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</si>
  <si>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</si>
  <si>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</si>
  <si>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</si>
  <si>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</si>
  <si>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</si>
  <si>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</si>
  <si>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</si>
  <si>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</si>
  <si>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</si>
  <si>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</si>
  <si>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</si>
  <si>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</si>
  <si>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</si>
  <si>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</si>
  <si>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</si>
  <si>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</si>
  <si>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</si>
  <si>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</si>
  <si>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</si>
  <si>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</si>
  <si>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</si>
  <si>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</si>
  <si>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</si>
  <si>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</si>
  <si>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</si>
  <si>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</si>
  <si>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</si>
  <si>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</si>
  <si>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</si>
  <si>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</si>
  <si>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</si>
  <si>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</si>
  <si>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</si>
  <si>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</si>
  <si>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</si>
  <si>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</si>
  <si>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</si>
  <si>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</si>
  <si>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</si>
  <si>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</si>
  <si>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</si>
  <si>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</si>
  <si>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</si>
  <si>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</si>
  <si>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</si>
  <si>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</si>
  <si>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</si>
  <si>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</si>
  <si>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</si>
  <si>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</si>
  <si>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</si>
  <si>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</si>
  <si>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</si>
  <si>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</si>
  <si>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</si>
  <si>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</si>
  <si>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</si>
  <si>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</si>
  <si>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</si>
  <si>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</si>
  <si>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</si>
  <si>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</si>
  <si>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</si>
  <si>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</si>
  <si>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</si>
  <si>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</si>
  <si>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</si>
  <si>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</si>
  <si>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</si>
  <si>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</si>
  <si>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</si>
  <si>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</si>
  <si>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</si>
  <si>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</si>
  <si>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</si>
  <si>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</si>
  <si>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</si>
  <si>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</si>
  <si>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</si>
  <si>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</si>
  <si>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</si>
  <si>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</si>
  <si>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</si>
  <si>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</si>
  <si>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</si>
  <si>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</si>
  <si>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</si>
  <si>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</si>
  <si>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</si>
  <si>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</si>
  <si>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</si>
  <si>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</si>
  <si>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</si>
  <si>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</si>
  <si>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</si>
  <si>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</si>
  <si>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</si>
  <si>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</si>
  <si>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</si>
  <si>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</si>
  <si>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</si>
  <si>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</si>
  <si>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</si>
  <si>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</si>
  <si>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</si>
  <si>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</si>
  <si>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</si>
  <si>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</si>
  <si>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</si>
  <si>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</si>
  <si>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</si>
  <si>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</si>
  <si>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</si>
  <si>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</si>
  <si>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</si>
  <si>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</si>
  <si>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</si>
  <si>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</si>
  <si>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</si>
  <si>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</si>
  <si>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</si>
  <si>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</si>
  <si>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</si>
  <si>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</si>
  <si>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</si>
  <si>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</si>
  <si>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</si>
  <si>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</si>
  <si>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</si>
  <si>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</si>
  <si>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</si>
  <si>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</si>
  <si>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</si>
  <si>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</si>
  <si>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</si>
  <si>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</si>
  <si>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</si>
  <si>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</si>
  <si>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</si>
  <si>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</si>
  <si>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</si>
  <si>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</si>
  <si>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</si>
  <si>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</si>
  <si>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</si>
  <si>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</si>
  <si>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</si>
  <si>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</si>
  <si>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</si>
  <si>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</si>
  <si>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</si>
  <si>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</si>
  <si>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</si>
  <si>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</si>
  <si>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</si>
  <si>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</si>
  <si>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</si>
  <si>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</si>
  <si>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</si>
  <si>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</si>
  <si>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</si>
  <si>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</si>
  <si>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</si>
  <si>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</si>
  <si>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</si>
  <si>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</si>
  <si>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</si>
  <si>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</si>
  <si>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</si>
  <si>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</si>
  <si>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</si>
  <si>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</si>
  <si>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</si>
  <si>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</si>
  <si>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</si>
  <si>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</si>
  <si>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</si>
  <si>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</si>
  <si>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</si>
  <si>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</si>
  <si>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</si>
  <si>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</si>
  <si>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</si>
  <si>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</si>
  <si>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</si>
  <si>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</si>
  <si>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</si>
  <si>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</si>
  <si>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</si>
  <si>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</si>
  <si>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</si>
  <si>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</si>
  <si>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</si>
  <si>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</si>
  <si>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</si>
  <si>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</si>
  <si>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</si>
  <si>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</si>
  <si>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</si>
  <si>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</si>
  <si>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</si>
  <si>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</si>
  <si>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</si>
  <si>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</si>
  <si>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</si>
  <si>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</si>
  <si>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</si>
  <si>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</si>
  <si>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</si>
  <si>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</si>
  <si>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</si>
  <si>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</si>
  <si>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</si>
  <si>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</si>
  <si>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</si>
  <si>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</si>
  <si>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</si>
  <si>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</si>
  <si>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</si>
  <si>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</si>
  <si>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</si>
  <si>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</si>
  <si>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</si>
  <si>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</si>
  <si>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</si>
  <si>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</si>
  <si>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</si>
  <si>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</si>
  <si>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</si>
  <si>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</si>
  <si>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</si>
  <si>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</si>
  <si>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</si>
  <si>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</si>
  <si>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</si>
  <si>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</si>
  <si>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</si>
  <si>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</si>
  <si>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</si>
  <si>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</si>
  <si>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</si>
  <si>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</si>
  <si>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</si>
  <si>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</si>
  <si>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</si>
  <si>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</si>
  <si>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</si>
  <si>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</si>
  <si>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</si>
  <si>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</si>
  <si>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</si>
  <si>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</si>
  <si>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</si>
  <si>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</si>
  <si>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</si>
  <si>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</si>
  <si>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</si>
  <si>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</si>
  <si>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</si>
  <si>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</si>
  <si>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</si>
  <si>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</si>
  <si>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</si>
  <si>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</si>
  <si>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</si>
  <si>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</si>
  <si>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</si>
  <si>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</si>
  <si>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</si>
  <si>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</si>
  <si>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</si>
  <si>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</si>
  <si>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</si>
  <si>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</si>
  <si>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</si>
  <si>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</si>
  <si>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</si>
  <si>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</si>
  <si>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</si>
  <si>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</si>
  <si>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</si>
  <si>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</si>
  <si>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</si>
  <si>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</si>
  <si>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</si>
  <si>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</si>
  <si>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</si>
  <si>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</si>
  <si>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</si>
  <si>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</si>
  <si>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</si>
  <si>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</si>
  <si>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</si>
  <si>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</si>
  <si>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</si>
  <si>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</si>
  <si>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</si>
  <si>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</si>
  <si>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</si>
  <si>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</si>
  <si>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</si>
  <si>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</si>
  <si>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</si>
  <si>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</si>
  <si>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</si>
  <si>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</si>
  <si>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</si>
  <si>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</si>
  <si>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</si>
  <si>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</si>
  <si>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</si>
  <si>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</si>
  <si>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</si>
  <si>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</si>
  <si>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</si>
  <si>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</si>
  <si>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</si>
  <si>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</si>
  <si>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</si>
  <si>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</si>
  <si>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</si>
  <si>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</si>
  <si>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</si>
  <si>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</si>
  <si>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</si>
  <si>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</si>
  <si>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</si>
  <si>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</si>
  <si>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</si>
  <si>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</si>
  <si>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</si>
  <si>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</si>
  <si>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</si>
  <si>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</si>
  <si>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</si>
  <si>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</si>
  <si>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</si>
  <si>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</si>
  <si>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</si>
  <si>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</si>
  <si>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</si>
  <si>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</si>
  <si>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</si>
  <si>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</si>
  <si>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</si>
  <si>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</si>
  <si>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</si>
  <si>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</si>
  <si>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</si>
  <si>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</si>
  <si>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</si>
  <si>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</si>
  <si>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</si>
  <si>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</si>
  <si>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</si>
  <si>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</si>
  <si>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</si>
  <si>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</si>
  <si>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</si>
  <si>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</si>
  <si>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</si>
  <si>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</si>
  <si>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</si>
  <si>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</si>
  <si>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</si>
  <si>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</si>
  <si>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</si>
  <si>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</si>
  <si>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</si>
  <si>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</si>
  <si>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</si>
  <si>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</si>
  <si>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</si>
  <si>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</si>
  <si>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</si>
  <si>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</si>
  <si>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</si>
  <si>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</si>
  <si>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</si>
  <si>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</si>
  <si>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</si>
  <si>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</si>
  <si>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</si>
  <si>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</si>
  <si>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</si>
  <si>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</si>
  <si>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</si>
  <si>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</si>
  <si>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</si>
  <si>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</si>
  <si>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</si>
  <si>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</si>
  <si>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</si>
  <si>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</si>
  <si>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</si>
  <si>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</si>
  <si>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</si>
  <si>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</si>
  <si>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</si>
  <si>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</si>
  <si>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</si>
  <si>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</si>
  <si>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</si>
  <si>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</si>
  <si>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</si>
  <si>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</si>
  <si>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</si>
  <si>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</si>
  <si>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</si>
  <si>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</si>
  <si>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</si>
  <si>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</si>
  <si>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</si>
  <si>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</si>
  <si>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</si>
  <si>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</si>
  <si>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</si>
  <si>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</si>
  <si>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</si>
  <si>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</si>
  <si>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</si>
  <si>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</si>
  <si>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</si>
  <si>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</si>
  <si>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</si>
  <si>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</si>
  <si>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</si>
  <si>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</si>
  <si>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</si>
  <si>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</si>
  <si>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</si>
  <si>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</si>
  <si>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</si>
  <si>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</si>
  <si>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</si>
  <si>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</si>
  <si>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</si>
  <si>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</si>
  <si>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</si>
  <si>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</si>
  <si>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</si>
  <si>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</si>
  <si>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</si>
  <si>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</si>
  <si>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</si>
  <si>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</si>
  <si>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</si>
  <si>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</si>
  <si>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</si>
  <si>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</si>
  <si>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</si>
  <si>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</si>
  <si>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</si>
  <si>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</si>
  <si>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</si>
  <si>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</si>
  <si>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</si>
  <si>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</si>
  <si>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</si>
  <si>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</si>
  <si>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</si>
  <si>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</si>
  <si>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</si>
  <si>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</si>
  <si>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</si>
  <si>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</si>
  <si>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</si>
  <si>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</si>
  <si>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</si>
  <si>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</si>
  <si>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</si>
  <si>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</si>
  <si>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</si>
  <si>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</si>
  <si>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</si>
  <si>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</si>
  <si>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</si>
  <si>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</si>
  <si>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</si>
  <si>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</si>
  <si>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</si>
  <si>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</si>
  <si>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</si>
  <si>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</si>
  <si>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</si>
  <si>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</si>
  <si>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</si>
  <si>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</si>
  <si>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</si>
  <si>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</si>
  <si>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</si>
  <si>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</si>
  <si>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</si>
  <si>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</si>
  <si>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</si>
  <si>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</si>
  <si>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</si>
  <si>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</si>
  <si>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</si>
  <si>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</si>
  <si>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</si>
  <si>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</si>
  <si>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</si>
  <si>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</si>
  <si>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</si>
  <si>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</si>
  <si>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</si>
  <si>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</si>
  <si>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</si>
  <si>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</si>
  <si>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</si>
  <si>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</si>
  <si>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</si>
  <si>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</si>
  <si>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</si>
  <si>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</si>
  <si>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</si>
  <si>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</si>
  <si>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</si>
  <si>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</si>
  <si>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</si>
  <si>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</si>
  <si>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</si>
  <si>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</si>
  <si>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</si>
  <si>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</si>
  <si>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</si>
  <si>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</si>
  <si>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</si>
  <si>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</si>
  <si>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</si>
  <si>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</si>
  <si>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</si>
  <si>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</si>
  <si>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</si>
  <si>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</si>
  <si>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</si>
  <si>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</si>
  <si>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</si>
  <si>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</si>
  <si>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</si>
  <si>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</si>
  <si>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</si>
  <si>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</si>
  <si>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</si>
  <si>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</si>
  <si>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</si>
  <si>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</si>
  <si>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</si>
  <si>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</si>
  <si>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</si>
  <si>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</si>
  <si>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</si>
  <si>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</si>
  <si>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</si>
  <si>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</si>
  <si>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</si>
  <si>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</si>
  <si>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</si>
  <si>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</si>
  <si>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</si>
  <si>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</si>
  <si>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</si>
  <si>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</si>
  <si>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</si>
  <si>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</si>
  <si>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</si>
  <si>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</si>
  <si>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</si>
  <si>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</si>
  <si>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</si>
  <si>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</si>
  <si>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</si>
  <si>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</si>
  <si>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</si>
  <si>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</si>
  <si>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</si>
  <si>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</si>
  <si>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</si>
  <si>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</si>
  <si>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</si>
  <si>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</si>
  <si>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</si>
  <si>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</si>
  <si>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</si>
  <si>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</si>
  <si>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</si>
  <si>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</si>
  <si>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</si>
  <si>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</si>
  <si>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</si>
  <si>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</si>
  <si>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</si>
  <si>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</si>
  <si>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</si>
  <si>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</si>
  <si>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</si>
  <si>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</si>
  <si>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</si>
  <si>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</si>
  <si>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</si>
  <si>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</si>
  <si>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</si>
  <si>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</si>
  <si>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</si>
  <si>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</si>
  <si>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</si>
  <si>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</si>
  <si>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</si>
  <si>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</si>
  <si>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</si>
  <si>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</si>
  <si>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</si>
  <si>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</si>
  <si>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</si>
  <si>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</si>
  <si>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</si>
  <si>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</si>
  <si>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</si>
  <si>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</si>
  <si>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</si>
  <si>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</si>
  <si>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</si>
  <si>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</si>
  <si>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</si>
  <si>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</si>
  <si>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</si>
  <si>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</si>
  <si>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</si>
  <si>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</si>
  <si>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</si>
  <si>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</si>
  <si>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</si>
  <si>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</si>
  <si>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</si>
  <si>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</si>
  <si>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</si>
  <si>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</si>
  <si>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</si>
  <si>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</si>
  <si>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</si>
  <si>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</si>
  <si>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</si>
  <si>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</si>
  <si>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</si>
  <si>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</si>
  <si>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</si>
  <si>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</si>
  <si>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</si>
  <si>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</si>
  <si>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</si>
  <si>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</si>
  <si>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</si>
  <si>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</si>
  <si>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</si>
  <si>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</si>
  <si>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</si>
  <si>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</si>
  <si>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</si>
  <si>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</si>
  <si>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</si>
  <si>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</si>
  <si>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</si>
  <si>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</si>
  <si>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</si>
  <si>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</si>
  <si>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</si>
  <si>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</si>
  <si>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</si>
  <si>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</si>
  <si>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</si>
  <si>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</si>
  <si>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</si>
  <si>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</si>
  <si>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</si>
  <si>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</si>
  <si>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</si>
  <si>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</si>
  <si>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</si>
  <si>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</si>
  <si>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</si>
  <si>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</si>
  <si>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</si>
  <si>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</si>
  <si>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</si>
  <si>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</si>
  <si>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</si>
  <si>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</si>
  <si>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</si>
  <si>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</si>
  <si>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</si>
  <si>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</si>
  <si>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</si>
  <si>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</si>
  <si>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</si>
  <si>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</si>
  <si>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</si>
  <si>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</si>
  <si>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</si>
  <si>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</si>
  <si>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</si>
  <si>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</si>
  <si>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</si>
  <si>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</si>
  <si>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</si>
  <si>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</si>
  <si>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</si>
  <si>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</si>
  <si>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</si>
  <si>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</si>
  <si>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</si>
  <si>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</si>
  <si>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</si>
  <si>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</si>
  <si>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</si>
  <si>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</si>
  <si>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</si>
  <si>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</si>
  <si>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</si>
  <si>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</si>
  <si>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</si>
  <si>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</si>
  <si>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</si>
  <si>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</si>
  <si>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</si>
  <si>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</si>
  <si>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</si>
  <si>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</si>
  <si>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</si>
  <si>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</si>
  <si>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</si>
  <si>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</si>
  <si>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</si>
  <si>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</si>
  <si>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</si>
  <si>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</si>
  <si>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</si>
  <si>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</si>
  <si>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</si>
  <si>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</si>
  <si>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</si>
  <si>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</si>
  <si>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</si>
  <si>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</si>
  <si>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</si>
  <si>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</si>
  <si>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</si>
  <si>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</si>
  <si>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</si>
  <si>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</si>
  <si>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</si>
  <si>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</si>
  <si>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</si>
  <si>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</si>
  <si>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</si>
  <si>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</si>
  <si>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</si>
  <si>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</si>
  <si>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</si>
  <si>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</si>
  <si>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</si>
  <si>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</si>
  <si>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</si>
  <si>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</si>
  <si>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</si>
  <si>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</si>
  <si>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</si>
  <si>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</si>
  <si>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</si>
  <si>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</si>
  <si>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</si>
  <si>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</si>
  <si>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</si>
  <si>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</si>
  <si>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</si>
  <si>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</si>
  <si>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</si>
  <si>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</si>
  <si>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</si>
  <si>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</si>
  <si>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</si>
  <si>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</si>
  <si>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</si>
  <si>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</si>
  <si>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</si>
  <si>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</si>
  <si>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</si>
  <si>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</si>
  <si>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</si>
  <si>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</si>
  <si>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</si>
  <si>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</si>
  <si>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</si>
  <si>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</si>
  <si>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</si>
  <si>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</si>
  <si>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</si>
  <si>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</si>
  <si>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</si>
  <si>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</si>
  <si>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</si>
  <si>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</si>
  <si>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</si>
  <si>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</si>
  <si>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</si>
  <si>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</si>
  <si>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</si>
  <si>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</si>
  <si>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</si>
  <si>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</si>
  <si>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</si>
  <si>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</si>
  <si>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</si>
  <si>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</si>
  <si>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</si>
  <si>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</si>
  <si>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</si>
  <si>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</si>
  <si>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</si>
  <si>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</si>
  <si>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</si>
  <si>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</si>
  <si>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</si>
  <si>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</si>
  <si>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</si>
  <si>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</si>
  <si>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</si>
  <si>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</si>
  <si>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</si>
  <si>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</si>
  <si>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</si>
  <si>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</si>
  <si>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</si>
  <si>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</si>
  <si>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</si>
  <si>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</si>
  <si>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</si>
  <si>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</si>
  <si>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</si>
  <si>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</si>
  <si>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</si>
  <si>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</si>
  <si>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</si>
  <si>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</si>
  <si>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</si>
  <si>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</si>
  <si>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</si>
  <si>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</si>
  <si>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</si>
  <si>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</si>
  <si>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</si>
  <si>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</si>
  <si>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</si>
  <si>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</si>
  <si>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</si>
  <si>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</si>
  <si>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</si>
  <si>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</si>
  <si>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</si>
  <si>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</si>
  <si>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</si>
  <si>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</si>
  <si>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</si>
  <si>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</si>
  <si>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</si>
  <si>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</si>
  <si>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</si>
  <si>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</si>
  <si>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</si>
  <si>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</si>
  <si>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</si>
  <si>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</si>
  <si>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</si>
  <si>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</si>
  <si>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</si>
  <si>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</si>
  <si>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</si>
  <si>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</si>
  <si>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</si>
  <si>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</si>
  <si>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</si>
  <si>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</si>
  <si>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</si>
  <si>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</si>
  <si>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</si>
  <si>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</si>
  <si>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</si>
  <si>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</si>
  <si>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</si>
  <si>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</si>
  <si>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</si>
  <si>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</si>
  <si>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</si>
  <si>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</si>
  <si>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</si>
  <si>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</si>
  <si>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</si>
  <si>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</si>
  <si>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</si>
  <si>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</si>
  <si>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</si>
  <si>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</si>
  <si>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</si>
  <si>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</si>
  <si>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</si>
  <si>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</si>
  <si>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</si>
  <si>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</si>
  <si>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</si>
  <si>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</si>
  <si>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</si>
  <si>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</si>
  <si>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</si>
  <si>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</si>
  <si>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</si>
  <si>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</si>
  <si>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</si>
  <si>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</si>
  <si>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</si>
  <si>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</si>
  <si>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</si>
  <si>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</si>
  <si>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</si>
  <si>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</si>
  <si>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</si>
  <si>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</si>
  <si>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</si>
  <si>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</si>
  <si>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</si>
  <si>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</si>
  <si>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</si>
  <si>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</si>
  <si>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</si>
  <si>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</si>
  <si>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</si>
  <si>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</si>
  <si>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</si>
  <si>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</si>
  <si>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</si>
  <si>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</si>
  <si>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</si>
  <si>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</si>
  <si>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</si>
  <si>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</si>
  <si>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</si>
  <si>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</si>
  <si>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</si>
  <si>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</si>
  <si>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</si>
  <si>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</si>
  <si>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</si>
  <si>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</si>
  <si>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</si>
  <si>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</si>
  <si>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</si>
  <si>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</si>
  <si>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</si>
  <si>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</si>
  <si>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</si>
  <si>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</si>
  <si>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</si>
  <si>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</si>
  <si>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</si>
  <si>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</si>
  <si>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</si>
  <si>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</si>
  <si>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</si>
  <si>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</si>
  <si>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</si>
  <si>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</si>
  <si>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</si>
  <si>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</si>
  <si>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</si>
  <si>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</si>
  <si>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</si>
  <si>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</si>
  <si>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</si>
  <si>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</si>
  <si>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</si>
  <si>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</si>
  <si>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</si>
  <si>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</si>
  <si>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</si>
  <si>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</si>
  <si>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</si>
  <si>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</si>
  <si>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</si>
  <si>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</si>
  <si>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</si>
  <si>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</si>
  <si>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</si>
  <si>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</si>
  <si>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</si>
  <si>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</si>
  <si>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</si>
  <si>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</si>
  <si>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</si>
  <si>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</si>
  <si>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</si>
  <si>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</si>
  <si>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</si>
  <si>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</si>
  <si>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</si>
  <si>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</si>
  <si>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</si>
  <si>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</si>
  <si>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</si>
  <si>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</si>
  <si>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</si>
  <si>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</si>
  <si>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</si>
  <si>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</si>
  <si>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</si>
  <si>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</si>
  <si>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</si>
  <si>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</si>
  <si>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</si>
  <si>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</si>
  <si>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</si>
  <si>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</si>
  <si>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</si>
  <si>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</si>
  <si>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</si>
  <si>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</si>
  <si>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</si>
  <si>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</si>
  <si>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</si>
  <si>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</si>
  <si>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</si>
  <si>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</si>
  <si>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</si>
  <si>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</si>
  <si>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</si>
  <si>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</si>
  <si>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</si>
  <si>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</si>
  <si>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</si>
  <si>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</si>
  <si>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</si>
  <si>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</si>
  <si>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</si>
  <si>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</si>
  <si>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</si>
  <si>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</si>
  <si>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</si>
  <si>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</si>
  <si>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</si>
  <si>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</si>
  <si>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</si>
  <si>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</si>
  <si>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</si>
  <si>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</si>
  <si>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</si>
  <si>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</si>
  <si>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</si>
  <si>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</si>
  <si>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</si>
  <si>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</si>
  <si>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</si>
  <si>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</si>
  <si>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</si>
  <si>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</si>
  <si>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</si>
  <si>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</si>
  <si>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</si>
  <si>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</si>
  <si>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</si>
  <si>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</si>
  <si>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</si>
  <si>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</si>
  <si>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</si>
  <si>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</si>
  <si>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</si>
  <si>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</si>
  <si>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</si>
  <si>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</si>
  <si>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</si>
  <si>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</si>
  <si>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</si>
  <si>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</si>
  <si>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</si>
  <si>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</si>
  <si>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</si>
  <si>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</si>
  <si>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</si>
  <si>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</si>
  <si>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</si>
  <si>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</si>
  <si>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</si>
  <si>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</si>
  <si>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</si>
  <si>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</si>
  <si>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</si>
  <si>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</si>
  <si>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</si>
  <si>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</si>
  <si>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</si>
  <si>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</si>
  <si>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</si>
  <si>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</si>
  <si>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</si>
  <si>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</si>
  <si>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</si>
  <si>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</si>
  <si>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</si>
  <si>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</si>
  <si>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</si>
  <si>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</si>
  <si>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</si>
  <si>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</si>
  <si>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</si>
  <si>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</si>
  <si>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</si>
  <si>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</si>
  <si>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</si>
  <si>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</si>
  <si>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</si>
  <si>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</si>
  <si>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</si>
  <si>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</si>
  <si>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</si>
  <si>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</si>
  <si>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</si>
  <si>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</si>
  <si>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</si>
  <si>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</si>
  <si>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</si>
  <si>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</si>
  <si>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</si>
  <si>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</si>
  <si>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</si>
  <si>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</si>
  <si>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</si>
  <si>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</si>
  <si>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</si>
  <si>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</si>
  <si>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</si>
  <si>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</si>
  <si>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</si>
  <si>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</si>
  <si>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</si>
  <si>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</si>
  <si>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</si>
  <si>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</si>
  <si>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</si>
  <si>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</si>
  <si>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</si>
  <si>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</si>
  <si>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</si>
  <si>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</si>
  <si>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</si>
  <si>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</si>
  <si>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</si>
  <si>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</si>
  <si>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</si>
  <si>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</si>
  <si>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</si>
  <si>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</si>
  <si>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</si>
  <si>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</si>
  <si>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</si>
  <si>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</si>
  <si>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</si>
  <si>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</si>
  <si>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</si>
  <si>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</si>
  <si>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</si>
  <si>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</si>
  <si>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</si>
  <si>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</si>
  <si>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</si>
  <si>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</si>
  <si>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</si>
  <si>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</si>
  <si>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</si>
  <si>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</si>
  <si>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</si>
  <si>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</si>
  <si>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</si>
  <si>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</si>
  <si>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</si>
  <si>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</si>
  <si>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</si>
  <si>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</si>
  <si>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</si>
  <si>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</si>
  <si>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</si>
  <si>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</si>
  <si>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</si>
  <si>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</si>
  <si>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</si>
  <si>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</si>
  <si>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</si>
  <si>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</si>
  <si>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</si>
  <si>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</si>
  <si>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</si>
  <si>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</si>
  <si>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</si>
  <si>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</si>
  <si>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</si>
  <si>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</si>
  <si>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</si>
  <si>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</si>
  <si>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</si>
  <si>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</si>
  <si>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</si>
  <si>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</si>
  <si>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</si>
  <si>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</si>
  <si>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</si>
  <si>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</si>
  <si>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</si>
  <si>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</si>
  <si>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</si>
  <si>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</si>
  <si>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</si>
  <si>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</si>
  <si>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</si>
  <si>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</si>
  <si>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</si>
  <si>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</si>
  <si>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</si>
  <si>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</si>
  <si>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</si>
  <si>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</si>
  <si>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</si>
  <si>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</si>
  <si>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</si>
  <si>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</si>
  <si>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</si>
  <si>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</si>
  <si>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</si>
  <si>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</si>
  <si>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</si>
  <si>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</si>
  <si>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</si>
  <si>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</si>
  <si>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</si>
  <si>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</si>
  <si>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</si>
  <si>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</si>
  <si>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</si>
  <si>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</si>
  <si>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</si>
  <si>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</si>
  <si>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</si>
  <si>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</si>
  <si>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</si>
  <si>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</si>
  <si>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</si>
  <si>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</si>
  <si>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</si>
  <si>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</si>
  <si>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</si>
  <si>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</si>
  <si>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</si>
  <si>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</si>
  <si>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</si>
  <si>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</si>
  <si>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</si>
  <si>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</si>
  <si>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</si>
  <si>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</si>
  <si>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</si>
  <si>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</si>
  <si>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</si>
  <si>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</si>
  <si>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</si>
  <si>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</si>
  <si>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</si>
  <si>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</si>
  <si>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</si>
  <si>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</si>
  <si>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</si>
  <si>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</si>
  <si>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</si>
  <si>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</si>
  <si>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</si>
  <si>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</si>
  <si>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</si>
  <si>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</si>
  <si>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</si>
  <si>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</si>
  <si>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</si>
  <si>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</si>
  <si>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</si>
  <si>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</si>
  <si>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</si>
  <si>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</si>
  <si>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</si>
  <si>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</si>
  <si>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</si>
  <si>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</si>
  <si>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</si>
  <si>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</si>
  <si>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</si>
  <si>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</si>
  <si>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</si>
  <si>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</si>
  <si>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</si>
  <si>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</si>
  <si>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</si>
  <si>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</si>
  <si>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</si>
  <si>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</si>
  <si>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</si>
  <si>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</si>
  <si>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</si>
  <si>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</si>
  <si>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</si>
  <si>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</si>
  <si>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</si>
  <si>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</si>
  <si>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</si>
  <si>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</si>
  <si>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</si>
  <si>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</si>
  <si>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</si>
  <si>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</si>
  <si>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</si>
  <si>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</si>
  <si>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</si>
  <si>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</si>
  <si>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</si>
  <si>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</si>
  <si>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</si>
  <si>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</si>
  <si>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</si>
  <si>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</si>
  <si>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</si>
  <si>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</si>
  <si>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</si>
  <si>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</si>
  <si>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</si>
  <si>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</si>
  <si>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</si>
  <si>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</si>
  <si>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</si>
  <si>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</si>
  <si>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</si>
  <si>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</si>
  <si>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</si>
  <si>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</si>
  <si>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</si>
  <si>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</si>
  <si>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</si>
  <si>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</si>
  <si>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</si>
  <si>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</si>
  <si>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</si>
  <si>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</si>
  <si>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</si>
  <si>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</si>
  <si>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</si>
  <si>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</si>
  <si>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</si>
  <si>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</si>
  <si>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</si>
  <si>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</si>
  <si>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</si>
  <si>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</si>
  <si>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</si>
  <si>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</si>
  <si>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</si>
  <si>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</si>
  <si>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</si>
  <si>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</si>
  <si>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</si>
  <si>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</si>
  <si>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</si>
  <si>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</si>
  <si>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</si>
  <si>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</si>
  <si>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</si>
  <si>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</si>
  <si>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</si>
  <si>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</si>
  <si>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</si>
  <si>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</si>
  <si>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</si>
  <si>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</si>
  <si>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</si>
  <si>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</si>
  <si>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</si>
  <si>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</si>
  <si>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</si>
  <si>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</si>
  <si>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</si>
  <si>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</si>
  <si>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</si>
  <si>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</si>
  <si>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</si>
  <si>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</si>
  <si>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</si>
  <si>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</si>
  <si>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</si>
  <si>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</si>
  <si>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</si>
  <si>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</si>
  <si>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</si>
  <si>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</si>
  <si>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</si>
  <si>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</si>
  <si>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</si>
  <si>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</si>
  <si>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</si>
  <si>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</si>
  <si>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</si>
  <si>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</si>
  <si>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</si>
  <si>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</si>
  <si>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</si>
  <si>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</si>
  <si>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</si>
  <si>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</si>
  <si>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</si>
  <si>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</si>
  <si>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</si>
  <si>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</si>
  <si>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</si>
  <si>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</si>
  <si>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</si>
  <si>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</si>
  <si>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</si>
  <si>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</si>
  <si>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</si>
  <si>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</si>
  <si>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</si>
  <si>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</si>
  <si>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</si>
  <si>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</si>
  <si>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</si>
  <si>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</si>
  <si>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</si>
  <si>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</si>
  <si>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</si>
  <si>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</si>
  <si>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</si>
  <si>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</si>
  <si>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</si>
  <si>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</si>
  <si>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</si>
  <si>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</si>
  <si>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</si>
  <si>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</si>
  <si>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</si>
  <si>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</si>
  <si>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</si>
  <si>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</si>
  <si>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</si>
  <si>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</si>
  <si>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</si>
  <si>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</si>
  <si>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</si>
  <si>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</si>
  <si>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</si>
  <si>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</si>
  <si>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</si>
  <si>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</si>
  <si>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</si>
  <si>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</si>
  <si>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</si>
  <si>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</si>
  <si>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</si>
  <si>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</si>
  <si>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</si>
  <si>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</si>
  <si>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</si>
  <si>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</si>
  <si>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</si>
  <si>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</si>
  <si>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</si>
  <si>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</si>
  <si>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</si>
  <si>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</si>
  <si>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</si>
  <si>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</si>
  <si>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</si>
  <si>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</si>
  <si>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</si>
  <si>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</si>
  <si>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</si>
  <si>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</si>
  <si>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</si>
  <si>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</si>
  <si>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</si>
  <si>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</si>
  <si>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</si>
  <si>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</si>
  <si>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</si>
  <si>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</si>
  <si>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</si>
  <si>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</si>
  <si>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</si>
  <si>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</si>
  <si>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</si>
  <si>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</si>
  <si>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</si>
  <si>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</si>
  <si>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</si>
  <si>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</si>
  <si>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</si>
  <si>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</si>
  <si>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</si>
  <si>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</si>
  <si>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</si>
  <si>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</si>
  <si>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</si>
  <si>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</si>
  <si>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</si>
  <si>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</si>
  <si>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</si>
  <si>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</si>
  <si>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</si>
  <si>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</si>
  <si>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</si>
  <si>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</si>
  <si>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</si>
  <si>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</si>
  <si>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</si>
  <si>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</si>
  <si>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</si>
  <si>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</si>
  <si>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</si>
  <si>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</si>
  <si>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</si>
  <si>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</si>
  <si>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</si>
  <si>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</si>
  <si>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</si>
  <si>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</si>
  <si>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</si>
  <si>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</si>
  <si>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</si>
  <si>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</si>
  <si>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</si>
  <si>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</si>
  <si>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</si>
  <si>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</si>
  <si>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</si>
  <si>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</si>
  <si>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</si>
  <si>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</si>
  <si>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</si>
  <si>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</si>
  <si>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</si>
  <si>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</si>
  <si>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</si>
  <si>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</si>
  <si>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</si>
  <si>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</si>
  <si>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</si>
  <si>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</si>
  <si>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</si>
  <si>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</si>
  <si>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</si>
  <si>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</si>
  <si>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</si>
  <si>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</si>
  <si>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</si>
  <si>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</si>
  <si>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</si>
  <si>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</si>
  <si>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</si>
  <si>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</si>
  <si>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</si>
  <si>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</si>
  <si>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</si>
  <si>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</si>
  <si>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</si>
  <si>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</si>
  <si>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</si>
  <si>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</si>
  <si>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</si>
  <si>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</si>
  <si>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</si>
  <si>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</si>
  <si>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</si>
  <si>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</si>
  <si>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</si>
  <si>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</si>
  <si>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</si>
  <si>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</si>
  <si>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</si>
  <si>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</si>
  <si>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</si>
  <si>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</si>
  <si>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</si>
  <si>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</si>
  <si>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</si>
  <si>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</si>
  <si>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</si>
  <si>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</si>
  <si>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</si>
  <si>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</si>
  <si>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</si>
  <si>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</si>
  <si>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</si>
  <si>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</si>
  <si>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</si>
  <si>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</si>
  <si>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</si>
  <si>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</si>
  <si>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</si>
  <si>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</si>
  <si>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</si>
  <si>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</si>
  <si>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</si>
  <si>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</si>
  <si>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</si>
  <si>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</si>
  <si>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</si>
  <si>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</si>
  <si>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</si>
  <si>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</si>
  <si>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</si>
  <si>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</si>
  <si>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</si>
  <si>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</si>
  <si>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</si>
  <si>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</si>
  <si>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</si>
  <si>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</si>
  <si>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</si>
  <si>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</si>
  <si>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</si>
  <si>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</si>
  <si>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</si>
  <si>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</si>
  <si>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</si>
  <si>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</si>
  <si>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</si>
  <si>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</si>
  <si>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</si>
  <si>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</si>
  <si>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</si>
  <si>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</si>
  <si>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</si>
  <si>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</si>
  <si>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</si>
  <si>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</si>
  <si>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</si>
  <si>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</si>
  <si>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</si>
  <si>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</si>
  <si>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</si>
  <si>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</si>
  <si>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</si>
  <si>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</si>
  <si>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</si>
  <si>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</si>
  <si>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</si>
  <si>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</si>
  <si>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</si>
  <si>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</si>
  <si>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</si>
  <si>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</si>
  <si>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</si>
  <si>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</si>
  <si>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</si>
  <si>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</si>
  <si>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</si>
  <si>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</si>
  <si>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</si>
  <si>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</si>
  <si>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</si>
  <si>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</si>
  <si>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</si>
  <si>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</si>
  <si>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</si>
  <si>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</si>
  <si>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</si>
  <si>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</si>
  <si>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</si>
  <si>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</si>
  <si>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</si>
  <si>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</si>
  <si>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</si>
  <si>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</si>
  <si>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</si>
  <si>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</si>
  <si>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</si>
  <si>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</si>
  <si>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</si>
  <si>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</si>
  <si>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</si>
  <si>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</si>
  <si>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</si>
  <si>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</si>
  <si>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</si>
  <si>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</si>
  <si>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</si>
  <si>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</si>
  <si>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</si>
  <si>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</si>
  <si>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</si>
  <si>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</si>
  <si>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</si>
  <si>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</si>
  <si>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</si>
  <si>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</si>
  <si>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</si>
  <si>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</si>
  <si>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</si>
  <si>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</si>
  <si>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</si>
  <si>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</si>
  <si>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</si>
  <si>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</si>
  <si>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</si>
  <si>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</si>
  <si>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</si>
  <si>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</si>
  <si>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</si>
  <si>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</si>
  <si>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</si>
  <si>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</si>
  <si>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</si>
  <si>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</si>
  <si>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</si>
  <si>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</si>
  <si>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</si>
  <si>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</si>
  <si>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</si>
  <si>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</si>
  <si>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</si>
  <si>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</si>
  <si>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</si>
  <si>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</si>
  <si>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</si>
  <si>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</si>
  <si>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</si>
  <si>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</si>
  <si>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</si>
  <si>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</si>
  <si>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</si>
  <si>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</si>
  <si>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</si>
  <si>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</si>
  <si>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</si>
  <si>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</si>
  <si>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</si>
  <si>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</si>
  <si>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</si>
  <si>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</si>
  <si>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</si>
  <si>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</si>
  <si>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</si>
  <si>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</si>
  <si>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</si>
  <si>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</si>
  <si>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</si>
  <si>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</si>
  <si>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</si>
  <si>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</si>
  <si>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</si>
  <si>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</si>
  <si>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</si>
  <si>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</si>
  <si>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</si>
  <si>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</si>
  <si>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</si>
  <si>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</si>
  <si>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</si>
  <si>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</si>
  <si>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</si>
  <si>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</si>
  <si>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</si>
  <si>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</si>
  <si>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</si>
  <si>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</si>
  <si>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</si>
  <si>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</si>
  <si>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</si>
  <si>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</si>
  <si>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</si>
  <si>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</si>
  <si>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</si>
  <si>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</si>
  <si>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</si>
  <si>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</si>
  <si>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</si>
  <si>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</si>
  <si>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</si>
  <si>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</si>
  <si>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</si>
  <si>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</si>
  <si>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</si>
  <si>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</si>
  <si>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</si>
  <si>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</si>
  <si>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</si>
  <si>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</si>
  <si>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</si>
  <si>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</si>
  <si>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</si>
  <si>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</si>
  <si>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</si>
  <si>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</si>
  <si>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</si>
  <si>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</si>
  <si>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</si>
  <si>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</si>
  <si>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</si>
  <si>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</si>
  <si>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</si>
  <si>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</si>
  <si>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</si>
  <si>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</si>
  <si>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</si>
  <si>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</si>
  <si>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</si>
  <si>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</si>
  <si>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</si>
  <si>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</si>
  <si>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</si>
  <si>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</si>
  <si>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</si>
  <si>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</si>
  <si>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</si>
  <si>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</si>
  <si>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</si>
  <si>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</si>
  <si>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</si>
  <si>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</si>
  <si>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</si>
  <si>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</si>
  <si>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</si>
  <si>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</si>
  <si>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</si>
  <si>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</si>
  <si>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</si>
  <si>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</si>
  <si>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</si>
  <si>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</si>
  <si>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</si>
  <si>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</si>
  <si>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</si>
  <si>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</si>
  <si>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</si>
  <si>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</si>
  <si>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</si>
  <si>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</si>
  <si>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</si>
  <si>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</si>
  <si>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</si>
  <si>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</si>
  <si>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</si>
  <si>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</si>
  <si>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</si>
  <si>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</si>
  <si>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</si>
  <si>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</si>
  <si>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</si>
  <si>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</si>
  <si>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</si>
  <si>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</si>
  <si>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</si>
  <si>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</si>
  <si>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</si>
  <si>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</si>
  <si>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</si>
  <si>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</si>
  <si>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</si>
  <si>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</si>
  <si>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</si>
  <si>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</si>
  <si>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</si>
  <si>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</si>
  <si>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</si>
  <si>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</si>
  <si>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</si>
  <si>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</si>
  <si>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</si>
  <si>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</si>
  <si>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</si>
  <si>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</si>
  <si>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</si>
  <si>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</si>
  <si>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</si>
  <si>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</si>
  <si>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</si>
  <si>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</si>
  <si>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</si>
  <si>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</si>
  <si>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</si>
  <si>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</si>
  <si>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</si>
  <si>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</si>
  <si>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</si>
  <si>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</si>
  <si>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</si>
  <si>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</si>
  <si>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</si>
  <si>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</si>
  <si>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</si>
  <si>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</si>
  <si>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</si>
  <si>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</si>
  <si>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</si>
  <si>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</si>
  <si>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</si>
  <si>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</si>
  <si>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</si>
  <si>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</si>
  <si>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</si>
  <si>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</si>
  <si>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</si>
  <si>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</si>
  <si>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</si>
  <si>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</si>
  <si>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</si>
  <si>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</si>
  <si>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</si>
  <si>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</si>
  <si>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</si>
  <si>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</si>
  <si>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</si>
  <si>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</si>
  <si>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</si>
  <si>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</si>
  <si>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</si>
  <si>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</si>
  <si>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</si>
  <si>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</si>
  <si>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</si>
  <si>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</si>
  <si>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</si>
  <si>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</si>
  <si>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</si>
  <si>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</si>
  <si>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</si>
  <si>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</si>
  <si>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</si>
  <si>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</si>
  <si>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</si>
  <si>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</si>
  <si>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</si>
  <si>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</si>
  <si>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</si>
  <si>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</si>
  <si>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</si>
  <si>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</si>
  <si>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</si>
  <si>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</si>
  <si>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</si>
  <si>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</si>
  <si>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</si>
  <si>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</si>
  <si>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</si>
  <si>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</si>
  <si>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</si>
  <si>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</si>
  <si>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</si>
  <si>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</si>
  <si>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</si>
  <si>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</si>
  <si>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</si>
  <si>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</si>
  <si>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</si>
  <si>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</si>
  <si>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</si>
  <si>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</si>
  <si>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</si>
  <si>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</si>
  <si>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</si>
  <si>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</si>
  <si>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</si>
  <si>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</si>
  <si>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</si>
  <si>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</si>
  <si>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</si>
  <si>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</si>
  <si>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</si>
  <si>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</si>
  <si>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</si>
  <si>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</si>
  <si>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</si>
  <si>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</si>
  <si>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</si>
  <si>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</si>
  <si>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</si>
  <si>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</si>
  <si>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</si>
  <si>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</si>
  <si>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</si>
  <si>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</si>
  <si>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</si>
  <si>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</si>
  <si>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</si>
  <si>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</si>
  <si>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</si>
  <si>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</si>
  <si>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</si>
  <si>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</si>
  <si>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</si>
  <si>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</si>
  <si>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</si>
  <si>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</si>
  <si>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</si>
  <si>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</si>
  <si>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</si>
  <si>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</si>
  <si>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</si>
  <si>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</si>
  <si>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</si>
  <si>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</si>
  <si>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</si>
  <si>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</si>
  <si>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</si>
  <si>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</si>
  <si>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</si>
  <si>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</si>
  <si>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</si>
  <si>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</si>
  <si>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</si>
  <si>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</si>
  <si>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</si>
  <si>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</si>
  <si>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</si>
  <si>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</si>
  <si>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</si>
  <si>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</si>
  <si>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</si>
  <si>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</si>
  <si>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</si>
  <si>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</si>
  <si>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</si>
  <si>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</si>
  <si>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</si>
  <si>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</si>
  <si>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</si>
  <si>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</si>
  <si>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</si>
  <si>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</si>
  <si>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</si>
  <si>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</si>
  <si>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</si>
  <si>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</si>
  <si>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</si>
  <si>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</si>
  <si>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</si>
  <si>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</si>
  <si>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</si>
  <si>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</si>
  <si>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</si>
  <si>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</si>
  <si>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</si>
  <si>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</si>
  <si>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</si>
  <si>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</si>
  <si>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</si>
  <si>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</si>
  <si>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</si>
  <si>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</si>
  <si>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</si>
  <si>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</si>
  <si>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</si>
  <si>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</si>
  <si>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</si>
  <si>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</si>
  <si>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</si>
  <si>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</si>
  <si>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</si>
  <si>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</si>
  <si>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</si>
  <si>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</si>
  <si>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</si>
  <si>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</si>
  <si>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</si>
  <si>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</si>
  <si>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</si>
  <si>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</si>
  <si>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</si>
  <si>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</si>
  <si>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</si>
  <si>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</si>
  <si>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</si>
  <si>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</si>
  <si>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</si>
  <si>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</si>
  <si>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</si>
  <si>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</si>
  <si>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</si>
  <si>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</si>
  <si>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</si>
  <si>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</si>
  <si>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</si>
  <si>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</si>
  <si>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</si>
  <si>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</si>
  <si>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</si>
  <si>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</si>
  <si>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</si>
  <si>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</si>
  <si>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</si>
  <si>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</si>
  <si>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</si>
  <si>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</si>
  <si>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</si>
  <si>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</si>
  <si>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</si>
  <si>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</si>
  <si>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</si>
  <si>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</si>
  <si>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</si>
  <si>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</si>
  <si>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</si>
  <si>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</si>
  <si>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</si>
  <si>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</si>
  <si>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</si>
  <si>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</si>
  <si>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</si>
  <si>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</si>
  <si>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</si>
  <si>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</si>
  <si>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</si>
  <si>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</si>
  <si>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</si>
  <si>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</si>
  <si>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</si>
  <si>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</si>
  <si>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</si>
  <si>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</si>
  <si>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</si>
  <si>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</si>
  <si>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</si>
  <si>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</si>
  <si>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</si>
  <si>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</si>
  <si>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</si>
  <si>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</si>
  <si>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</si>
  <si>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</si>
  <si>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</si>
  <si>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</si>
  <si>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</si>
  <si>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</si>
  <si>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</si>
  <si>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</si>
  <si>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</si>
  <si>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</si>
  <si>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</si>
  <si>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</si>
  <si>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</si>
  <si>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</si>
  <si>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</si>
  <si>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</si>
  <si>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</si>
  <si>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</si>
  <si>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</si>
  <si>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</si>
  <si>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</si>
  <si>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</si>
  <si>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</si>
  <si>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</si>
  <si>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</si>
  <si>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</si>
  <si>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</si>
  <si>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</si>
  <si>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</si>
  <si>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</si>
  <si>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</si>
  <si>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</si>
  <si>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</si>
  <si>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</si>
  <si>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</si>
  <si>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</si>
  <si>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</si>
  <si>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</si>
  <si>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</si>
  <si>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</si>
  <si>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</si>
  <si>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</si>
  <si>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</si>
  <si>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</si>
  <si>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</si>
  <si>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</si>
  <si>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</si>
  <si>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</si>
  <si>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</si>
  <si>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</si>
  <si>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</si>
  <si>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</si>
  <si>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</si>
  <si>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</si>
  <si>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</si>
  <si>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</si>
  <si>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</si>
  <si>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</si>
  <si>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</si>
  <si>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</si>
  <si>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</si>
  <si>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</si>
  <si>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</si>
  <si>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</si>
  <si>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</si>
  <si>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</si>
  <si>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</si>
  <si>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</si>
  <si>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</si>
  <si>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</si>
  <si>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</si>
  <si>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</si>
  <si>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</si>
  <si>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</si>
  <si>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</si>
  <si>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</si>
  <si>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</si>
  <si>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</si>
  <si>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</si>
  <si>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</si>
  <si>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</si>
  <si>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</si>
  <si>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</si>
  <si>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</si>
  <si>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</si>
  <si>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</si>
  <si>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</si>
  <si>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</si>
  <si>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</si>
  <si>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</si>
  <si>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</si>
  <si>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</si>
  <si>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</si>
  <si>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</si>
  <si>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</si>
  <si>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</si>
  <si>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</si>
  <si>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</si>
  <si>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</si>
  <si>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</si>
  <si>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</si>
  <si>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</si>
  <si>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</si>
  <si>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</si>
  <si>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</si>
  <si>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</si>
  <si>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</si>
  <si>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</si>
  <si>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</si>
  <si>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</si>
  <si>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</si>
  <si>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</si>
  <si>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</si>
  <si>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</si>
  <si>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</si>
  <si>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</si>
  <si>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</si>
  <si>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</si>
  <si>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</si>
  <si>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</si>
  <si>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</si>
  <si>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</si>
  <si>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</si>
  <si>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</si>
  <si>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</si>
  <si>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</si>
  <si>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</si>
  <si>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</si>
  <si>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</si>
  <si>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</si>
  <si>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</si>
  <si>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</si>
  <si>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</si>
  <si>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</si>
  <si>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</si>
  <si>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</si>
  <si>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</si>
  <si>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</si>
  <si>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</si>
  <si>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</si>
  <si>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</si>
  <si>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</si>
  <si>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</si>
  <si>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</si>
  <si>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</si>
  <si>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</si>
  <si>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</si>
  <si>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</si>
  <si>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</si>
  <si>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</si>
  <si>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</si>
  <si>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</si>
  <si>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</si>
  <si>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</si>
  <si>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</si>
  <si>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</si>
  <si>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</si>
  <si>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</si>
  <si>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</si>
  <si>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</si>
  <si>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</si>
  <si>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</si>
  <si>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</si>
  <si>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</si>
  <si>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</si>
  <si>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</si>
  <si>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</si>
  <si>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</si>
  <si>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</si>
  <si>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</si>
  <si>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</si>
  <si>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</si>
  <si>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</si>
  <si>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</si>
  <si>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</si>
  <si>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</si>
  <si>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</si>
  <si>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</si>
  <si>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</si>
  <si>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</si>
  <si>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</si>
  <si>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</si>
  <si>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</si>
  <si>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</si>
  <si>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</si>
  <si>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</si>
  <si>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</si>
  <si>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</si>
  <si>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</si>
  <si>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</si>
  <si>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</si>
  <si>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</si>
  <si>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</si>
  <si>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</si>
  <si>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</si>
  <si>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</si>
  <si>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</si>
  <si>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</si>
  <si>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</si>
  <si>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</si>
  <si>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</si>
  <si>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</si>
  <si>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</si>
  <si>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</si>
  <si>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</si>
  <si>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</si>
  <si>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</si>
  <si>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</si>
  <si>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</si>
  <si>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</si>
  <si>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</si>
  <si>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</si>
  <si>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</si>
  <si>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</si>
  <si>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</si>
  <si>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</si>
  <si>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</si>
  <si>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</si>
  <si>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</si>
  <si>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</si>
  <si>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</si>
  <si>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</si>
  <si>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</si>
  <si>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</si>
  <si>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</si>
  <si>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</si>
  <si>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</si>
  <si>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</si>
  <si>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</si>
  <si>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</si>
  <si>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</si>
  <si>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</si>
  <si>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</si>
  <si>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</si>
  <si>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</si>
  <si>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</si>
  <si>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</si>
  <si>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</si>
  <si>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</si>
  <si>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</si>
  <si>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</si>
  <si>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</si>
  <si>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</si>
  <si>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</si>
  <si>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</si>
  <si>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</si>
  <si>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</si>
  <si>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</si>
  <si>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</si>
  <si>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</si>
  <si>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</si>
  <si>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</si>
  <si>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</si>
  <si>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</si>
  <si>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</si>
  <si>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</si>
  <si>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</si>
  <si>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</si>
  <si>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</si>
  <si>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</si>
  <si>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</si>
  <si>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</si>
  <si>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</si>
  <si>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</si>
  <si>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</si>
  <si>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</si>
  <si>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</si>
  <si>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</si>
  <si>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</si>
  <si>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</si>
  <si>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</si>
  <si>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</si>
  <si>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</si>
  <si>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</si>
  <si>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</si>
  <si>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</si>
  <si>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</si>
  <si>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</si>
  <si>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</si>
  <si>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</si>
  <si>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</si>
  <si>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</si>
  <si>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</si>
  <si>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</si>
  <si>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</si>
  <si>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</si>
  <si>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</si>
  <si>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</si>
  <si>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</si>
  <si>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</si>
  <si>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</si>
  <si>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</si>
  <si>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</si>
  <si>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</si>
  <si>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</si>
  <si>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</si>
  <si>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</si>
  <si>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</si>
  <si>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</si>
  <si>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</si>
  <si>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</si>
  <si>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</si>
  <si>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</si>
  <si>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</si>
  <si>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</si>
  <si>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</si>
  <si>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</si>
  <si>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</si>
  <si>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</si>
  <si>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</si>
  <si>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</si>
  <si>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</si>
  <si>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</si>
  <si>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</si>
  <si>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</si>
  <si>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</si>
  <si>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</si>
  <si>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</si>
  <si>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</si>
  <si>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</si>
  <si>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</si>
  <si>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</si>
  <si>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</si>
  <si>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</si>
  <si>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</si>
  <si>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</si>
  <si>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</si>
  <si>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</si>
  <si>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</si>
  <si>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</si>
  <si>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</si>
  <si>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</si>
  <si>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</si>
  <si>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</si>
  <si>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</si>
  <si>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</si>
  <si>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</si>
  <si>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</si>
  <si>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</si>
  <si>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</si>
  <si>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</si>
  <si>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</si>
  <si>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</si>
  <si>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</si>
  <si>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</si>
  <si>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</si>
  <si>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</si>
  <si>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</si>
  <si>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</si>
  <si>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</si>
  <si>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</si>
  <si>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</si>
  <si>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</si>
  <si>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</si>
  <si>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</si>
  <si>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</si>
  <si>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</si>
  <si>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</si>
  <si>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</si>
  <si>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</si>
  <si>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</si>
  <si>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</si>
  <si>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</si>
  <si>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</si>
  <si>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</si>
  <si>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</si>
  <si>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</si>
  <si>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</si>
  <si>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</si>
  <si>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</si>
  <si>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</si>
  <si>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</si>
  <si>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</si>
  <si>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</si>
  <si>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</si>
  <si>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</si>
  <si>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</si>
  <si>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</si>
  <si>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</si>
  <si>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</si>
  <si>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</si>
  <si>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</si>
  <si>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</si>
  <si>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</si>
  <si>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</si>
  <si>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</si>
  <si>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</si>
  <si>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</si>
  <si>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</si>
  <si>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</si>
  <si>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</si>
  <si>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</si>
  <si>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</si>
  <si>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</si>
  <si>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</si>
  <si>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</si>
  <si>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</si>
  <si>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</si>
  <si>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</si>
  <si>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</si>
  <si>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</si>
  <si>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</si>
  <si>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</si>
  <si>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</si>
  <si>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</si>
  <si>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</si>
  <si>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</si>
  <si>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</si>
  <si>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</si>
  <si>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</si>
  <si>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</si>
  <si>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</si>
  <si>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</si>
  <si>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</si>
  <si>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</si>
  <si>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</si>
  <si>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</si>
  <si>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</si>
  <si>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</si>
  <si>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</si>
  <si>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</si>
  <si>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</si>
  <si>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</si>
  <si>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</si>
  <si>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</si>
  <si>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</si>
  <si>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</si>
  <si>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</si>
  <si>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</si>
  <si>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</si>
  <si>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</si>
  <si>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</si>
  <si>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</si>
  <si>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</si>
  <si>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</si>
  <si>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</si>
  <si>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</si>
  <si>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</si>
  <si>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</si>
  <si>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</si>
  <si>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</si>
  <si>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</si>
  <si>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</si>
  <si>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</si>
  <si>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</si>
  <si>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</si>
  <si>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</si>
  <si>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</si>
  <si>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</si>
  <si>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</si>
  <si>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</si>
  <si>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</si>
  <si>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</si>
  <si>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</si>
  <si>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</si>
  <si>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</si>
  <si>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</si>
  <si>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</si>
  <si>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</si>
  <si>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</si>
  <si>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</si>
  <si>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</si>
  <si>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</si>
  <si>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</si>
  <si>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</si>
  <si>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</si>
  <si>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</si>
  <si>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</si>
  <si>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</si>
  <si>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</si>
  <si>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</si>
  <si>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</si>
  <si>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</si>
  <si>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</si>
  <si>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</si>
  <si>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</si>
  <si>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</si>
  <si>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</si>
  <si>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</si>
  <si>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</si>
  <si>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</si>
  <si>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</si>
  <si>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</si>
  <si>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</si>
  <si>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</si>
  <si>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</si>
  <si>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</si>
  <si>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</si>
  <si>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</si>
  <si>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</si>
  <si>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</si>
  <si>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</si>
  <si>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</si>
  <si>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</si>
  <si>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</si>
  <si>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</si>
  <si>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</si>
  <si>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</si>
  <si>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</si>
  <si>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</si>
  <si>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</si>
  <si>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</si>
  <si>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</si>
  <si>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</si>
  <si>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</si>
  <si>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</si>
  <si>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</si>
  <si>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</si>
  <si>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</si>
  <si>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</si>
  <si>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</si>
  <si>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</si>
  <si>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</si>
  <si>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</si>
  <si>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</si>
  <si>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</si>
  <si>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</si>
  <si>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</si>
  <si>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</si>
  <si>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</si>
  <si>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</si>
  <si>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</si>
  <si>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</si>
  <si>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</si>
  <si>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</si>
  <si>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</si>
  <si>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</si>
  <si>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</si>
  <si>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</si>
  <si>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</si>
  <si>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</si>
  <si>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</si>
  <si>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</si>
  <si>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</si>
  <si>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</si>
  <si>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</si>
  <si>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</si>
  <si>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</si>
  <si>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</si>
  <si>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</si>
  <si>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</si>
  <si>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</si>
  <si>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</si>
  <si>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</si>
  <si>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</si>
  <si>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</si>
  <si>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</si>
  <si>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</si>
  <si>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</si>
  <si>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</si>
  <si>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</si>
  <si>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</si>
  <si>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</si>
  <si>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</si>
  <si>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</si>
  <si>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</si>
  <si>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</si>
  <si>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</si>
  <si>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</si>
  <si>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</si>
  <si>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</si>
  <si>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</si>
  <si>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</si>
  <si>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</si>
  <si>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</si>
  <si>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</si>
  <si>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</si>
  <si>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</si>
  <si>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</si>
  <si>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</si>
  <si>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</si>
  <si>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</si>
  <si>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</si>
  <si>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</si>
  <si>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</si>
  <si>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</si>
  <si>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</si>
  <si>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</si>
  <si>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</si>
  <si>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</si>
  <si>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</si>
  <si>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</si>
  <si>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</si>
  <si>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</si>
  <si>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</si>
  <si>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</si>
  <si>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</si>
  <si>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</si>
  <si>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</si>
  <si>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</si>
  <si>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</si>
  <si>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</si>
  <si>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</si>
  <si>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</si>
  <si>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</si>
  <si>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</si>
  <si>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</si>
  <si>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</si>
  <si>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</si>
  <si>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</si>
  <si>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</si>
  <si>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</si>
  <si>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</si>
  <si>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</si>
  <si>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</si>
  <si>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</si>
  <si>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</si>
  <si>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</si>
  <si>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</si>
  <si>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</si>
  <si>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</si>
  <si>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</si>
  <si>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</si>
  <si>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</si>
  <si>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</si>
  <si>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</si>
  <si>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</si>
  <si>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</si>
  <si>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</si>
  <si>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</si>
  <si>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</si>
  <si>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</si>
  <si>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</si>
  <si>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</si>
  <si>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</si>
  <si>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</si>
  <si>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</si>
  <si>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</si>
  <si>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</si>
  <si>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</si>
  <si>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</si>
  <si>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</si>
  <si>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</si>
  <si>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</si>
  <si>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</si>
  <si>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</si>
  <si>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</si>
  <si>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</si>
  <si>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</si>
  <si>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</si>
  <si>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</si>
  <si>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</si>
  <si>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</si>
  <si>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</si>
  <si>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</si>
  <si>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</si>
  <si>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</si>
  <si>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</si>
  <si>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</si>
  <si>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</si>
  <si>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</si>
  <si>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</si>
  <si>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</si>
  <si>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</si>
  <si>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</si>
  <si>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</si>
  <si>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</si>
  <si>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</si>
  <si>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</si>
  <si>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</si>
  <si>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</si>
  <si>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</si>
  <si>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</si>
  <si>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</si>
  <si>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</si>
  <si>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</si>
  <si>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</si>
  <si>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</si>
  <si>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</si>
  <si>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</si>
  <si>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</si>
  <si>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</si>
  <si>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</si>
  <si>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</si>
  <si>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</si>
  <si>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</si>
  <si>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</si>
  <si>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</si>
  <si>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</si>
  <si>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</si>
  <si>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</si>
  <si>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</si>
  <si>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</si>
  <si>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</si>
  <si>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</si>
  <si>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</si>
  <si>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</si>
  <si>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</si>
  <si>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</si>
  <si>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</si>
  <si>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</si>
  <si>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</si>
  <si>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</si>
  <si>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</si>
  <si>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</si>
  <si>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</si>
  <si>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</si>
  <si>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</si>
  <si>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</si>
  <si>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</si>
  <si>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</si>
  <si>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</si>
  <si>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</si>
  <si>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</si>
  <si>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</si>
  <si>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</si>
  <si>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</si>
  <si>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</si>
  <si>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</si>
  <si>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</si>
  <si>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</si>
  <si>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</si>
  <si>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</si>
  <si>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</si>
  <si>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</si>
  <si>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</si>
  <si>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</si>
  <si>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</si>
  <si>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</si>
  <si>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</si>
  <si>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</si>
  <si>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</si>
  <si>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</si>
  <si>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</si>
  <si>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</si>
  <si>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</si>
  <si>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</si>
  <si>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</si>
  <si>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</si>
  <si>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</si>
  <si>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</si>
  <si>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</si>
  <si>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</si>
  <si>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</si>
  <si>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</si>
  <si>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</si>
  <si>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</si>
  <si>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</si>
  <si>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</si>
  <si>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</si>
  <si>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</si>
  <si>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</si>
  <si>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</si>
  <si>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</si>
  <si>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</si>
  <si>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</si>
  <si>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</si>
  <si>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</si>
  <si>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</si>
  <si>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</si>
  <si>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</si>
  <si>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</si>
  <si>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</si>
  <si>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</si>
  <si>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</si>
  <si>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</si>
  <si>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</si>
  <si>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</si>
  <si>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</si>
  <si>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</si>
  <si>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</si>
  <si>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</si>
  <si>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</si>
  <si>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</si>
  <si>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</si>
  <si>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</si>
  <si>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</si>
  <si>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</si>
  <si>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</si>
  <si>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</si>
  <si>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</si>
  <si>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</si>
  <si>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</si>
  <si>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</si>
  <si>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</si>
  <si>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</si>
  <si>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</si>
  <si>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</si>
  <si>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</si>
  <si>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</si>
  <si>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</si>
  <si>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</si>
  <si>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</si>
  <si>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</si>
  <si>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</si>
  <si>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</si>
  <si>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</si>
  <si>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</si>
  <si>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</si>
  <si>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</si>
  <si>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</si>
  <si>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</si>
  <si>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</si>
  <si>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</si>
  <si>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</si>
  <si>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</si>
  <si>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</si>
  <si>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</si>
  <si>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</si>
  <si>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</si>
  <si>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</si>
  <si>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</si>
  <si>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</si>
  <si>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</si>
  <si>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</si>
  <si>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</si>
  <si>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</si>
  <si>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</si>
  <si>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</si>
  <si>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</si>
  <si>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</si>
  <si>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</si>
  <si>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</si>
  <si>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</si>
  <si>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</si>
  <si>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</si>
  <si>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</si>
  <si>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</si>
  <si>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</si>
  <si>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</si>
  <si>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</si>
  <si>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</si>
  <si>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</si>
  <si>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</si>
  <si>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</si>
  <si>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</si>
  <si>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</si>
  <si>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</si>
  <si>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</si>
  <si>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</si>
  <si>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</si>
  <si>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</si>
  <si>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</si>
  <si>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</si>
  <si>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</si>
  <si>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</si>
  <si>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</si>
  <si>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</si>
  <si>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</si>
  <si>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</si>
  <si>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</si>
  <si>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</si>
  <si>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</si>
  <si>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</si>
  <si>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</si>
  <si>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</si>
  <si>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</si>
  <si>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</si>
  <si>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</si>
  <si>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</si>
  <si>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</si>
  <si>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</si>
  <si>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</si>
  <si>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</si>
  <si>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</si>
  <si>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</si>
  <si>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</si>
  <si>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</si>
  <si>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</si>
  <si>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</si>
  <si>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</si>
  <si>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</si>
  <si>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</si>
  <si>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</si>
  <si>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</si>
  <si>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</si>
  <si>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</si>
  <si>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</si>
  <si>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</si>
  <si>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</si>
  <si>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</si>
  <si>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</si>
  <si>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</si>
  <si>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</si>
  <si>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</si>
  <si>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</si>
  <si>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</si>
  <si>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</si>
  <si>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</si>
  <si>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</si>
  <si>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</si>
  <si>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</si>
  <si>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</si>
  <si>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</si>
  <si>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</si>
  <si>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</si>
  <si>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</si>
  <si>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</si>
  <si>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</si>
  <si>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</si>
  <si>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</si>
  <si>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</si>
  <si>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</si>
  <si>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</si>
  <si>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</si>
  <si>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</si>
  <si>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</si>
  <si>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</si>
  <si>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</si>
  <si>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</si>
  <si>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</si>
  <si>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</si>
  <si>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</si>
  <si>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</si>
  <si>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</si>
  <si>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</si>
  <si>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</si>
  <si>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</si>
  <si>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</si>
  <si>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</si>
  <si>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</si>
  <si>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</si>
  <si>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</si>
  <si>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</si>
  <si>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</si>
  <si>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</si>
  <si>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</si>
  <si>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</si>
  <si>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</si>
  <si>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</si>
  <si>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</si>
  <si>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</si>
  <si>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</si>
  <si>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</si>
  <si>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</si>
  <si>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</si>
  <si>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</si>
  <si>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</si>
  <si>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</si>
  <si>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</si>
  <si>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</si>
  <si>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</si>
  <si>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</si>
  <si>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</si>
  <si>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</si>
  <si>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</si>
  <si>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</si>
  <si>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</si>
  <si>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</si>
  <si>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</si>
  <si>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</si>
  <si>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</si>
  <si>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</si>
  <si>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</si>
  <si>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</si>
  <si>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</si>
  <si>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</si>
  <si>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</si>
  <si>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</si>
  <si>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</si>
  <si>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</si>
  <si>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</si>
  <si>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</si>
  <si>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</si>
  <si>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</si>
  <si>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</si>
  <si>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</si>
  <si>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</si>
  <si>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</si>
  <si>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</si>
  <si>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</si>
  <si>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</si>
  <si>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</si>
  <si>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</si>
  <si>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</si>
  <si>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</si>
  <si>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</si>
  <si>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</si>
  <si>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</si>
  <si>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</si>
  <si>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</si>
  <si>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</si>
  <si>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</si>
  <si>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</si>
  <si>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</si>
  <si>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</si>
  <si>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</si>
  <si>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</si>
  <si>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</si>
  <si>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</si>
  <si>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</si>
  <si>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</si>
  <si>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</si>
  <si>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</si>
  <si>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</si>
  <si>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</si>
  <si>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</si>
  <si>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</si>
  <si>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</si>
  <si>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</si>
  <si>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</si>
  <si>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</si>
  <si>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</si>
  <si>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</si>
  <si>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</si>
  <si>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</si>
  <si>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</si>
  <si>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</si>
  <si>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</si>
  <si>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</si>
  <si>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</si>
  <si>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</si>
  <si>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</si>
  <si>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</si>
  <si>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</si>
  <si>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</si>
  <si>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</si>
  <si>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</si>
  <si>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</si>
  <si>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</si>
  <si>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</si>
  <si>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</si>
  <si>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</si>
  <si>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</si>
  <si>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</si>
  <si>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</si>
  <si>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</si>
  <si>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</si>
  <si>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</si>
  <si>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</si>
  <si>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</si>
  <si>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</si>
  <si>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</si>
  <si>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</si>
  <si>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</si>
  <si>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</si>
  <si>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</si>
  <si>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</si>
  <si>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</si>
  <si>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</si>
  <si>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</si>
  <si>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</si>
  <si>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</si>
  <si>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</si>
  <si>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</si>
  <si>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</si>
  <si>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</si>
  <si>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</si>
  <si>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</si>
  <si>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</si>
  <si>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</si>
  <si>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</si>
  <si>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</si>
  <si>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</si>
  <si>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</si>
  <si>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</si>
  <si>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</si>
  <si>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</si>
  <si>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</si>
  <si>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</si>
  <si>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</si>
  <si>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</si>
  <si>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</si>
  <si>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</si>
  <si>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</si>
  <si>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</si>
  <si>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</si>
  <si>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</si>
  <si>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</si>
  <si>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</si>
  <si>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</si>
  <si>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</si>
  <si>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</si>
  <si>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</si>
  <si>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</si>
  <si>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</si>
  <si>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</si>
  <si>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</si>
  <si>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</si>
  <si>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</si>
  <si>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</si>
  <si>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</si>
  <si>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</si>
  <si>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</si>
  <si>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</si>
  <si>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</si>
  <si>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</si>
  <si>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</si>
  <si>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</si>
  <si>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</si>
  <si>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</si>
  <si>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</si>
  <si>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</si>
  <si>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</si>
  <si>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</si>
  <si>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</si>
  <si>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</si>
  <si>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</si>
  <si>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</si>
  <si>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</si>
  <si>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</si>
  <si>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</si>
  <si>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</si>
  <si>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</si>
  <si>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</si>
  <si>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</si>
  <si>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</si>
  <si>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</si>
  <si>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</si>
  <si>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</si>
  <si>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</si>
  <si>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</si>
  <si>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</si>
  <si>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</si>
  <si>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</si>
  <si>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</si>
  <si>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</si>
  <si>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</si>
  <si>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</si>
  <si>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</si>
  <si>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</si>
  <si>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</si>
  <si>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</si>
  <si>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</si>
  <si>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</si>
  <si>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</si>
  <si>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</si>
  <si>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</si>
  <si>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</si>
  <si>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</si>
  <si>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</si>
  <si>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</si>
  <si>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</si>
  <si>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</si>
  <si>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</si>
  <si>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</si>
  <si>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</si>
  <si>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</si>
  <si>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</si>
  <si>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</si>
  <si>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</si>
  <si>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</si>
  <si>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</si>
  <si>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</si>
  <si>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</si>
  <si>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</si>
  <si>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</si>
  <si>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</si>
  <si>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</si>
  <si>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</si>
  <si>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</si>
  <si>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</si>
  <si>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</si>
  <si>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</si>
  <si>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</si>
  <si>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</si>
  <si>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</si>
  <si>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</si>
  <si>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</si>
  <si>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</si>
  <si>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</si>
  <si>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</si>
  <si>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</si>
  <si>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</si>
  <si>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</si>
  <si>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</si>
  <si>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</si>
  <si>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</si>
  <si>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</si>
  <si>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</si>
  <si>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</si>
  <si>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</si>
  <si>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</si>
  <si>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</si>
  <si>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</si>
  <si>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</si>
  <si>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</si>
  <si>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</si>
  <si>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</si>
  <si>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</si>
  <si>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</si>
  <si>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</si>
  <si>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</si>
  <si>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</si>
  <si>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</si>
  <si>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</si>
  <si>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</si>
  <si>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</si>
  <si>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</si>
  <si>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</si>
  <si>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</si>
  <si>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</si>
  <si>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</si>
  <si>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</si>
  <si>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</si>
  <si>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</si>
  <si>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</si>
  <si>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</si>
  <si>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</si>
  <si>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</si>
  <si>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</si>
  <si>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</si>
  <si>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</si>
  <si>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</si>
  <si>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</si>
  <si>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</si>
  <si>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</si>
  <si>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</si>
  <si>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</si>
  <si>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</si>
  <si>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</si>
  <si>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</si>
  <si>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</si>
  <si>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</si>
  <si>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</si>
  <si>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</si>
  <si>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</si>
  <si>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</si>
  <si>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</si>
  <si>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</si>
  <si>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</si>
  <si>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</si>
  <si>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</si>
  <si>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</si>
  <si>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</si>
  <si>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</si>
  <si>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</si>
  <si>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</si>
  <si>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</si>
  <si>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</si>
  <si>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</si>
  <si>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</si>
  <si>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</si>
  <si>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</si>
  <si>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</si>
  <si>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</si>
  <si>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</si>
  <si>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</si>
  <si>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</si>
  <si>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</si>
  <si>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</si>
  <si>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</si>
  <si>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</si>
  <si>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</si>
  <si>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</si>
  <si>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</si>
  <si>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</si>
  <si>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</si>
  <si>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</si>
  <si>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</si>
  <si>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</si>
  <si>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</si>
  <si>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</si>
  <si>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</si>
  <si>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</si>
  <si>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</si>
  <si>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</si>
  <si>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</si>
  <si>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</si>
  <si>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</si>
  <si>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</si>
  <si>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</si>
  <si>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</si>
  <si>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</si>
  <si>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</si>
  <si>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</si>
  <si>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</si>
  <si>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</si>
  <si>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</si>
  <si>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</si>
  <si>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</si>
  <si>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</si>
  <si>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</si>
  <si>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</si>
  <si>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</si>
  <si>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</si>
  <si>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</si>
  <si>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</si>
  <si>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</si>
  <si>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</si>
  <si>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</si>
  <si>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</si>
  <si>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</si>
  <si>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</si>
  <si>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</si>
  <si>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</si>
  <si>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</si>
  <si>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</si>
  <si>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</si>
  <si>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</si>
  <si>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</si>
  <si>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</si>
  <si>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</si>
  <si>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</si>
  <si>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</si>
  <si>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</si>
  <si>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</si>
  <si>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</si>
  <si>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</si>
  <si>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</si>
  <si>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</si>
  <si>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</si>
  <si>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</si>
  <si>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</si>
  <si>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</si>
  <si>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</si>
  <si>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</si>
  <si>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</si>
  <si>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</si>
  <si>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</si>
  <si>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</si>
  <si>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</si>
  <si>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</si>
  <si>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</si>
  <si>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</si>
  <si>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</si>
  <si>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</si>
  <si>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</si>
  <si>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</si>
  <si>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</si>
  <si>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</si>
  <si>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</si>
  <si>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</si>
  <si>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</si>
  <si>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</si>
  <si>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</si>
  <si>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</si>
  <si>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</si>
  <si>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</si>
  <si>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</si>
  <si>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</si>
  <si>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</si>
  <si>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</si>
  <si>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</si>
  <si>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</si>
  <si>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</si>
  <si>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</si>
  <si>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</si>
  <si>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</si>
  <si>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</si>
  <si>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</si>
  <si>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</si>
  <si>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</si>
  <si>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</si>
  <si>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</si>
  <si>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</si>
  <si>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</si>
  <si>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</si>
  <si>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</si>
  <si>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</si>
  <si>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</si>
  <si>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</si>
  <si>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</si>
  <si>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</si>
  <si>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</si>
  <si>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</si>
  <si>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</si>
  <si>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</si>
  <si>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</si>
  <si>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</si>
  <si>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</si>
  <si>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</si>
  <si>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</si>
  <si>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</si>
  <si>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</si>
  <si>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</si>
  <si>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</si>
  <si>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</si>
  <si>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</si>
  <si>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</si>
  <si>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</si>
  <si>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</si>
  <si>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</si>
  <si>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</si>
  <si>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</si>
  <si>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</si>
  <si>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</si>
  <si>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</si>
  <si>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</si>
  <si>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</si>
  <si>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</si>
  <si>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</si>
  <si>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</si>
  <si>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</si>
  <si>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</si>
  <si>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</si>
  <si>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</si>
  <si>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</si>
  <si>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</si>
  <si>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</si>
  <si>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</si>
  <si>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</si>
  <si>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</si>
  <si>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</si>
  <si>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</si>
  <si>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</si>
  <si>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</si>
  <si>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</si>
  <si>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</si>
  <si>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</si>
  <si>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</si>
  <si>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</si>
  <si>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</si>
  <si>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</si>
  <si>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</si>
  <si>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</si>
  <si>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</si>
  <si>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</si>
  <si>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</si>
  <si>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</si>
  <si>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</si>
  <si>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</si>
  <si>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</si>
  <si>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</si>
  <si>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</si>
  <si>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</si>
  <si>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</si>
  <si>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</si>
  <si>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</si>
  <si>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</si>
  <si>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</si>
  <si>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</si>
  <si>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</si>
  <si>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</si>
  <si>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</si>
  <si>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</si>
  <si>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</si>
  <si>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</si>
  <si>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</si>
  <si>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</si>
  <si>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</si>
  <si>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</si>
  <si>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</si>
  <si>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</si>
  <si>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</si>
  <si>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</si>
  <si>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</si>
  <si>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</si>
  <si>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</si>
  <si>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</si>
  <si>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</si>
  <si>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</si>
  <si>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</si>
  <si>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</si>
  <si>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</si>
  <si>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</si>
  <si>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</si>
  <si>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</si>
  <si>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</si>
  <si>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</si>
  <si>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</si>
  <si>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</si>
  <si>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</si>
  <si>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</si>
  <si>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</si>
  <si>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</si>
  <si>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</si>
  <si>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</si>
  <si>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</si>
  <si>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</si>
  <si>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</si>
  <si>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</si>
  <si>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</si>
  <si>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</si>
  <si>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</si>
  <si>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</si>
  <si>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</si>
  <si>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</si>
  <si>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</si>
  <si>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</si>
  <si>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</si>
  <si>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</si>
  <si>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</si>
  <si>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</si>
  <si>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</si>
  <si>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</si>
  <si>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</si>
  <si>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</si>
  <si>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</si>
  <si>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</si>
  <si>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</si>
  <si>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</si>
  <si>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</si>
  <si>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</si>
  <si>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</si>
  <si>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</si>
  <si>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</si>
  <si>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</si>
  <si>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</si>
  <si>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</si>
  <si>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</si>
  <si>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</si>
  <si>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</si>
  <si>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</si>
  <si>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</si>
  <si>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</si>
  <si>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</si>
  <si>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</si>
  <si>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</si>
  <si>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</si>
  <si>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</si>
  <si>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</si>
  <si>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</si>
  <si>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</si>
  <si>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</si>
  <si>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</si>
  <si>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</si>
  <si>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</si>
  <si>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</si>
  <si>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</si>
  <si>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</si>
  <si>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</si>
  <si>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</si>
  <si>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</si>
  <si>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</si>
  <si>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</si>
  <si>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</si>
  <si>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</si>
  <si>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</si>
  <si>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</si>
  <si>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</si>
  <si>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</si>
  <si>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</si>
  <si>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</si>
  <si>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</si>
  <si>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</si>
  <si>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</si>
  <si>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</si>
  <si>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</si>
  <si>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</si>
  <si>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</si>
  <si>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</si>
  <si>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</si>
  <si>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</si>
  <si>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</si>
  <si>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</si>
  <si>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</si>
  <si>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</si>
  <si>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</si>
  <si>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</si>
  <si>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</si>
  <si>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</si>
  <si>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</si>
  <si>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</si>
  <si>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</si>
  <si>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</si>
  <si>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</si>
  <si>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</si>
  <si>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</si>
  <si>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</si>
  <si>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</si>
  <si>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</si>
  <si>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</si>
  <si>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</si>
  <si>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</si>
  <si>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</si>
  <si>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</si>
  <si>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</si>
  <si>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</si>
  <si>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</si>
  <si>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</si>
  <si>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</si>
  <si>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</si>
  <si>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</si>
  <si>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</si>
  <si>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</si>
  <si>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</si>
  <si>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</si>
  <si>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</si>
  <si>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</si>
  <si>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</si>
  <si>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</si>
  <si>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</si>
  <si>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</si>
  <si>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</si>
  <si>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</si>
  <si>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</si>
  <si>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</si>
  <si>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</si>
  <si>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</si>
  <si>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</si>
  <si>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</si>
  <si>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</si>
  <si>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</si>
  <si>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</si>
  <si>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</si>
  <si>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</si>
  <si>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</si>
  <si>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</si>
  <si>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</si>
  <si>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</si>
  <si>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</si>
  <si>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</si>
  <si>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</si>
  <si>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</si>
  <si>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</si>
  <si>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</si>
  <si>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</si>
  <si>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</si>
  <si>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</si>
  <si>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</si>
  <si>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</si>
  <si>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</si>
  <si>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</si>
  <si>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</si>
  <si>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</si>
  <si>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</si>
  <si>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</si>
  <si>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</si>
  <si>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</si>
  <si>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</si>
  <si>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</si>
  <si>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</si>
  <si>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</si>
  <si>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</si>
  <si>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</si>
  <si>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</si>
  <si>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</si>
  <si>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</si>
  <si>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</si>
  <si>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</si>
  <si>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</si>
  <si>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</si>
  <si>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</si>
  <si>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</si>
  <si>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</si>
  <si>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</si>
  <si>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</si>
  <si>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</si>
  <si>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</si>
  <si>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</si>
  <si>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</si>
  <si>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</si>
  <si>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</si>
  <si>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</si>
  <si>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</si>
  <si>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</si>
  <si>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</si>
  <si>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</si>
  <si>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</si>
  <si>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</si>
  <si>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</si>
  <si>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</si>
  <si>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</si>
  <si>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</si>
  <si>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</si>
  <si>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</si>
  <si>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</si>
  <si>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</si>
  <si>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</si>
  <si>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</si>
  <si>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</si>
  <si>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</si>
  <si>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</si>
  <si>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</si>
  <si>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</si>
  <si>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</si>
  <si>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</si>
  <si>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</si>
  <si>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</si>
  <si>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</si>
  <si>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</si>
  <si>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</si>
  <si>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</si>
  <si>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</si>
  <si>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</si>
  <si>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</si>
  <si>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</si>
  <si>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</si>
  <si>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</si>
  <si>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</si>
  <si>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</si>
  <si>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</si>
  <si>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</si>
  <si>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</si>
  <si>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</si>
  <si>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</si>
  <si>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</si>
  <si>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</si>
  <si>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</si>
  <si>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</si>
  <si>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</si>
  <si>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</si>
  <si>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</si>
  <si>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</si>
  <si>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</si>
  <si>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</si>
  <si>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</si>
  <si>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</si>
  <si>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</si>
  <si>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</si>
  <si>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</si>
  <si>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</si>
  <si>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</si>
  <si>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</si>
  <si>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</si>
  <si>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</si>
  <si>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</si>
  <si>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</si>
  <si>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</si>
  <si>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</si>
  <si>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</si>
  <si>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</si>
  <si>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</si>
  <si>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</si>
  <si>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</si>
  <si>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</si>
  <si>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</si>
  <si>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</si>
  <si>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</si>
  <si>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</si>
  <si>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</si>
  <si>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</si>
  <si>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</si>
  <si>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</si>
  <si>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</si>
  <si>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</si>
  <si>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</si>
  <si>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</si>
  <si>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</si>
  <si>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</si>
  <si>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</si>
  <si>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</si>
  <si>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</si>
  <si>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</si>
  <si>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</si>
  <si>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</si>
  <si>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</si>
  <si>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</si>
  <si>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</si>
  <si>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</si>
  <si>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</si>
  <si>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</si>
  <si>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</si>
  <si>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</si>
  <si>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</si>
  <si>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</si>
  <si>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</si>
  <si>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</si>
  <si>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</si>
  <si>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</si>
  <si>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</si>
  <si>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</si>
  <si>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</si>
  <si>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</si>
  <si>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</si>
  <si>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</si>
  <si>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</si>
  <si>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</si>
  <si>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</si>
  <si>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</si>
  <si>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</si>
  <si>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</si>
  <si>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</si>
  <si>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</si>
  <si>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</si>
  <si>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</si>
  <si>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</si>
  <si>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</si>
  <si>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</si>
  <si>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</si>
  <si>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</si>
  <si>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</si>
  <si>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</si>
  <si>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</si>
  <si>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</si>
  <si>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</si>
  <si>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</si>
  <si>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</si>
  <si>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</si>
  <si>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</si>
  <si>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</si>
  <si>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</si>
  <si>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</si>
  <si>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</si>
  <si>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</si>
  <si>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</si>
  <si>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</si>
  <si>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</si>
  <si>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</si>
  <si>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</si>
  <si>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</si>
  <si>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</si>
  <si>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</si>
  <si>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</si>
  <si>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</si>
  <si>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</si>
  <si>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</si>
  <si>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</si>
  <si>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</si>
  <si>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</si>
  <si>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</si>
  <si>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</si>
  <si>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</si>
  <si>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</si>
  <si>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</si>
  <si>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</si>
  <si>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</si>
  <si>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</si>
  <si>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</si>
  <si>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</si>
  <si>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</si>
  <si>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</si>
  <si>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</si>
  <si>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</si>
  <si>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</si>
  <si>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</si>
  <si>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</si>
  <si>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</si>
  <si>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</si>
  <si>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</si>
  <si>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</si>
  <si>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</si>
  <si>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</si>
  <si>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</si>
  <si>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</si>
  <si>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</si>
  <si>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</si>
  <si>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</si>
  <si>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</si>
  <si>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</si>
  <si>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</si>
  <si>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</si>
  <si>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</si>
  <si>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</si>
  <si>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</si>
  <si>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</si>
  <si>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</si>
  <si>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</si>
  <si>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</si>
  <si>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</si>
  <si>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</si>
  <si>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</si>
  <si>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</si>
  <si>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</si>
  <si>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</si>
  <si>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</si>
  <si>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</si>
  <si>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</si>
  <si>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</si>
  <si>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</si>
  <si>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</si>
  <si>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</si>
  <si>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</si>
  <si>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</si>
  <si>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</si>
  <si>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</si>
  <si>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</si>
  <si>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</si>
  <si>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</si>
  <si>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</si>
  <si>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</si>
  <si>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</si>
  <si>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</si>
  <si>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</si>
  <si>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</si>
  <si>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</si>
  <si>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</si>
  <si>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</si>
  <si>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</si>
  <si>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</si>
  <si>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</si>
  <si>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</si>
  <si>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</si>
  <si>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</si>
  <si>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</si>
  <si>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</si>
  <si>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</si>
  <si>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</si>
  <si>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</si>
  <si>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</si>
  <si>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</si>
  <si>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</si>
  <si>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</si>
  <si>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</si>
  <si>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</si>
  <si>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</si>
  <si>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</si>
  <si>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</si>
  <si>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</si>
  <si>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</si>
  <si>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</si>
  <si>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</si>
  <si>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</si>
  <si>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</si>
  <si>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</si>
  <si>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</si>
  <si>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</si>
  <si>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</si>
  <si>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</si>
  <si>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</si>
  <si>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</si>
  <si>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</si>
  <si>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</si>
  <si>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</si>
  <si>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</si>
  <si>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</si>
  <si>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</si>
  <si>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</si>
  <si>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</si>
  <si>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</si>
  <si>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</si>
  <si>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</si>
  <si>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</si>
  <si>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</si>
  <si>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</si>
  <si>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</si>
  <si>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</si>
  <si>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</si>
  <si>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</si>
  <si>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</si>
  <si>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</si>
  <si>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</si>
  <si>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</si>
  <si>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</si>
  <si>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</si>
  <si>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</si>
  <si>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</si>
  <si>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</si>
  <si>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</si>
  <si>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</si>
  <si>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</si>
  <si>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</si>
  <si>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</si>
  <si>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</si>
  <si>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</si>
  <si>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</si>
  <si>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</si>
  <si>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</si>
  <si>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</si>
  <si>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</si>
  <si>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</si>
  <si>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</si>
  <si>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</si>
  <si>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</si>
  <si>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</si>
  <si>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</si>
  <si>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</si>
  <si>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</si>
  <si>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</si>
  <si>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</si>
  <si>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</si>
  <si>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</si>
  <si>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</si>
  <si>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</si>
  <si>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</si>
  <si>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</si>
  <si>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</si>
  <si>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</si>
  <si>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</si>
  <si>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</si>
  <si>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</si>
  <si>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</si>
  <si>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</si>
  <si>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</si>
  <si>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</si>
  <si>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</si>
  <si>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</si>
  <si>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</si>
  <si>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</si>
  <si>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</si>
  <si>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</si>
  <si>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</si>
  <si>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</si>
  <si>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</si>
  <si>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</si>
  <si>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</si>
  <si>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</si>
  <si>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</si>
  <si>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</si>
  <si>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</si>
  <si>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</si>
  <si>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</si>
  <si>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</si>
  <si>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</si>
  <si>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</si>
  <si>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</si>
  <si>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</si>
  <si>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</si>
  <si>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</si>
  <si>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</si>
  <si>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</si>
  <si>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</si>
  <si>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</si>
  <si>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</si>
  <si>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</si>
  <si>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</si>
  <si>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</si>
  <si>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</si>
  <si>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</si>
  <si>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</si>
  <si>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</si>
  <si>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</si>
  <si>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</si>
  <si>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</si>
  <si>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</si>
  <si>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</si>
  <si>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</si>
  <si>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</si>
  <si>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</si>
  <si>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</si>
  <si>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</si>
  <si>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</si>
  <si>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</si>
  <si>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</si>
  <si>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</si>
  <si>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</si>
  <si>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</si>
  <si>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</si>
  <si>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</si>
  <si>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</si>
  <si>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</si>
  <si>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</si>
  <si>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</si>
  <si>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</si>
  <si>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</si>
  <si>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</si>
  <si>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</si>
  <si>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</si>
  <si>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</si>
  <si>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</si>
  <si>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</si>
  <si>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</si>
  <si>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</si>
  <si>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</si>
  <si>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</si>
  <si>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</si>
  <si>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</si>
  <si>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</si>
  <si>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</si>
  <si>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</si>
  <si>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</si>
  <si>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</si>
  <si>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</si>
  <si>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</si>
  <si>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</si>
  <si>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</si>
  <si>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</si>
  <si>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</si>
  <si>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</si>
  <si>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</si>
  <si>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</si>
  <si>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</si>
  <si>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</si>
  <si>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</si>
  <si>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</si>
  <si>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</si>
  <si>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</si>
  <si>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</si>
  <si>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</si>
  <si>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</si>
  <si>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</si>
  <si>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</si>
  <si>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</si>
  <si>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</si>
  <si>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</si>
  <si>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</si>
  <si>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</si>
  <si>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</si>
  <si>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</si>
  <si>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</si>
  <si>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</si>
  <si>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</si>
  <si>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</si>
  <si>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</si>
  <si>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</si>
  <si>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</si>
  <si>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</si>
  <si>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</si>
  <si>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</si>
  <si>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</si>
  <si>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</si>
  <si>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</si>
  <si>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</si>
  <si>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</si>
  <si>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</si>
  <si>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</si>
  <si>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</si>
  <si>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</si>
  <si>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</si>
  <si>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</si>
  <si>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</si>
  <si>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</si>
  <si>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</si>
  <si>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</si>
  <si>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</si>
  <si>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</si>
  <si>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</si>
  <si>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</si>
  <si>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</si>
  <si>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</si>
  <si>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</si>
  <si>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</si>
  <si>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</si>
  <si>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</si>
  <si>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</si>
  <si>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</si>
  <si>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</si>
  <si>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</si>
  <si>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</si>
  <si>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</si>
  <si>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</si>
  <si>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</si>
  <si>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</si>
  <si>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</si>
  <si>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</si>
  <si>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</si>
  <si>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</si>
  <si>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</si>
  <si>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</si>
  <si>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</si>
  <si>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</si>
  <si>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</si>
  <si>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</si>
  <si>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</si>
  <si>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</si>
  <si>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</si>
  <si>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</si>
  <si>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</si>
  <si>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</si>
  <si>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</si>
  <si>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</si>
  <si>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</si>
  <si>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</si>
  <si>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</si>
  <si>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</si>
  <si>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</si>
  <si>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</si>
  <si>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</si>
  <si>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</si>
  <si>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</si>
  <si>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</si>
  <si>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</si>
  <si>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</si>
  <si>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</si>
  <si>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</si>
  <si>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</si>
  <si>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</si>
  <si>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</si>
  <si>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</si>
  <si>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</si>
  <si>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</si>
  <si>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</si>
  <si>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</si>
  <si>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</si>
  <si>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</si>
  <si>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</si>
  <si>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</si>
  <si>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</si>
  <si>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</si>
  <si>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</si>
  <si>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</si>
  <si>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</si>
  <si>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</si>
  <si>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</si>
  <si>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</si>
  <si>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</si>
  <si>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</si>
  <si>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</si>
  <si>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</si>
  <si>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</si>
  <si>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</si>
  <si>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</si>
  <si>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</si>
  <si>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</si>
  <si>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</si>
  <si>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</si>
  <si>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</si>
  <si>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</si>
  <si>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</si>
  <si>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</si>
  <si>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</si>
  <si>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</si>
  <si>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</si>
  <si>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</si>
  <si>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</si>
  <si>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</si>
  <si>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</si>
  <si>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</si>
  <si>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</si>
  <si>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</si>
  <si>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</si>
  <si>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</si>
  <si>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</si>
  <si>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</si>
  <si>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</si>
  <si>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</si>
  <si>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</si>
  <si>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</si>
  <si>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</si>
  <si>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</si>
  <si>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</si>
  <si>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</si>
  <si>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</si>
  <si>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</si>
  <si>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</si>
  <si>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</si>
  <si>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</si>
  <si>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</si>
  <si>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</si>
  <si>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</si>
  <si>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</si>
  <si>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</si>
  <si>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</si>
  <si>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</si>
  <si>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</si>
  <si>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</si>
  <si>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</si>
  <si>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</si>
  <si>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</si>
  <si>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</si>
  <si>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</si>
  <si>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</si>
  <si>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</si>
  <si>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</si>
  <si>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</si>
  <si>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</si>
  <si>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</si>
  <si>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</si>
  <si>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</si>
  <si>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</si>
  <si>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</si>
  <si>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</si>
  <si>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</si>
  <si>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</si>
  <si>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</si>
  <si>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</si>
  <si>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</si>
  <si>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</si>
  <si>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</si>
  <si>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</si>
  <si>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</si>
  <si>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</si>
  <si>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</si>
  <si>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</si>
  <si>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</si>
  <si>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</si>
  <si>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</si>
  <si>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</si>
  <si>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</si>
  <si>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</si>
  <si>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</si>
  <si>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</si>
  <si>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</si>
  <si>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</si>
  <si>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</si>
  <si>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</si>
  <si>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</si>
  <si>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</si>
  <si>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</si>
  <si>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</si>
  <si>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</si>
  <si>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</si>
  <si>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</si>
  <si>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</si>
  <si>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</si>
  <si>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</si>
  <si>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</si>
  <si>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</si>
  <si>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</si>
  <si>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</si>
  <si>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</si>
  <si>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</si>
  <si>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</si>
  <si>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</si>
  <si>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</si>
  <si>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</si>
  <si>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</si>
  <si>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</si>
  <si>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</si>
  <si>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</si>
  <si>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</si>
  <si>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</si>
  <si>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</si>
  <si>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</si>
  <si>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</si>
  <si>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</si>
  <si>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</si>
  <si>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</si>
  <si>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</si>
  <si>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</si>
  <si>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</si>
  <si>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</si>
  <si>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</si>
  <si>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</si>
  <si>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</si>
  <si>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</si>
  <si>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</si>
  <si>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</si>
  <si>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</si>
  <si>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</si>
  <si>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</si>
  <si>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</si>
  <si>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</si>
  <si>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</si>
  <si>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</si>
  <si>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</si>
  <si>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</si>
  <si>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</si>
  <si>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</si>
  <si>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</si>
  <si>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</si>
  <si>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</si>
  <si>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</si>
  <si>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</si>
  <si>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</si>
  <si>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</si>
  <si>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</si>
  <si>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</si>
  <si>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</si>
  <si>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</si>
  <si>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</si>
  <si>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</si>
  <si>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</si>
  <si>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</si>
  <si>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</si>
  <si>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</si>
  <si>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</si>
  <si>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</si>
  <si>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</si>
  <si>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</si>
  <si>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</si>
  <si>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</si>
  <si>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</si>
  <si>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</si>
  <si>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</si>
  <si>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</si>
  <si>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</si>
  <si>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</si>
  <si>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</si>
  <si>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</si>
  <si>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</si>
  <si>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</si>
  <si>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</si>
  <si>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</si>
  <si>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</si>
  <si>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</si>
  <si>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</si>
  <si>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</si>
  <si>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</si>
  <si>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</si>
  <si>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</si>
  <si>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</si>
  <si>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</si>
  <si>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</si>
  <si>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</si>
  <si>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</si>
  <si>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</si>
  <si>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</si>
  <si>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</si>
  <si>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</si>
  <si>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</si>
  <si>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</si>
  <si>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</si>
  <si>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</si>
  <si>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</si>
  <si>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</si>
  <si>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</si>
  <si>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</si>
  <si>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</si>
  <si>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</si>
  <si>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</si>
  <si>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</si>
  <si>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</si>
  <si>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</si>
  <si>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</si>
  <si>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</si>
  <si>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</si>
  <si>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</si>
  <si>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</si>
  <si>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</si>
  <si>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</si>
  <si>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</si>
  <si>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</si>
  <si>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</si>
  <si>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</si>
  <si>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</si>
  <si>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</si>
  <si>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</si>
  <si>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</si>
  <si>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</si>
  <si>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</si>
  <si>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</si>
  <si>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</si>
  <si>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</si>
  <si>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</si>
  <si>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</si>
  <si>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</si>
  <si>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</si>
  <si>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</si>
  <si>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</si>
  <si>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</si>
  <si>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</si>
  <si>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</si>
  <si>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</si>
  <si>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</si>
  <si>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</si>
  <si>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</si>
  <si>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</si>
  <si>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</si>
  <si>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</si>
  <si>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</si>
  <si>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</si>
  <si>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</si>
  <si>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</si>
  <si>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</si>
  <si>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</si>
  <si>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</si>
  <si>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</si>
  <si>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</si>
  <si>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</si>
  <si>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</si>
  <si>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</si>
  <si>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</si>
  <si>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</si>
  <si>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</si>
  <si>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</si>
  <si>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</si>
  <si>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</si>
  <si>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</si>
  <si>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</si>
  <si>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</si>
  <si>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</si>
  <si>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</si>
  <si>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</si>
  <si>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</si>
  <si>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</si>
  <si>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</si>
  <si>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</si>
  <si>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</si>
  <si>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</si>
  <si>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</si>
  <si>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</si>
  <si>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</si>
  <si>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</si>
  <si>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</si>
  <si>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</si>
  <si>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</si>
  <si>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</si>
  <si>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</si>
  <si>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</si>
  <si>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</si>
  <si>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</si>
  <si>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</si>
  <si>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</si>
  <si>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</si>
  <si>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</si>
  <si>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</si>
  <si>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</si>
  <si>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</si>
  <si>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</si>
  <si>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</si>
  <si>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</si>
  <si>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</si>
  <si>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</si>
  <si>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</si>
  <si>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</si>
  <si>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</si>
  <si>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</si>
  <si>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</si>
  <si>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</si>
  <si>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</si>
  <si>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</si>
  <si>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</si>
  <si>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</si>
  <si>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</si>
  <si>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</si>
  <si>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</si>
  <si>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</si>
  <si>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</si>
  <si>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</si>
  <si>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</si>
  <si>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</si>
  <si>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</si>
  <si>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</si>
  <si>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</si>
  <si>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</si>
  <si>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</si>
  <si>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</si>
  <si>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</si>
  <si>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</si>
  <si>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</si>
  <si>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</si>
  <si>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</si>
  <si>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</si>
  <si>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</si>
  <si>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</si>
  <si>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</si>
  <si>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</si>
  <si>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</si>
  <si>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</si>
  <si>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</si>
  <si>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</si>
  <si>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</si>
  <si>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</si>
  <si>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</si>
  <si>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</si>
  <si>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</si>
  <si>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</si>
  <si>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</si>
  <si>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</si>
  <si>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</si>
  <si>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</si>
  <si>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</si>
  <si>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</si>
  <si>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</si>
  <si>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</si>
  <si>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</si>
  <si>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</si>
  <si>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</si>
  <si>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</si>
  <si>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</si>
  <si>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</si>
  <si>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</si>
  <si>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</si>
  <si>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</si>
  <si>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</si>
  <si>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</si>
  <si>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</si>
  <si>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</si>
  <si>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</si>
  <si>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</si>
  <si>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</si>
  <si>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</si>
  <si>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</si>
  <si>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</si>
  <si>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</si>
  <si>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</si>
  <si>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</si>
  <si>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</si>
  <si>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</si>
  <si>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</si>
  <si>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</si>
  <si>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</si>
  <si>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</si>
  <si>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</si>
  <si>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</si>
  <si>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</si>
  <si>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</si>
  <si>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</si>
  <si>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</si>
  <si>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</si>
  <si>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</si>
  <si>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</si>
  <si>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</si>
  <si>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</si>
  <si>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</si>
  <si>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</si>
  <si>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</si>
  <si>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</si>
  <si>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</si>
  <si>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</si>
  <si>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</si>
  <si>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</si>
  <si>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</si>
  <si>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</si>
  <si>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</si>
  <si>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</si>
  <si>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</si>
  <si>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</si>
  <si>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</si>
  <si>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</si>
  <si>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</si>
  <si>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</si>
  <si>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</si>
  <si>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</si>
  <si>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</si>
  <si>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</si>
  <si>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</si>
  <si>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</si>
  <si>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</si>
  <si>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</si>
  <si>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</si>
  <si>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</si>
  <si>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</si>
  <si>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</si>
  <si>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</si>
  <si>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</si>
  <si>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</si>
  <si>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</si>
  <si>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</si>
  <si>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</si>
  <si>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</si>
  <si>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</si>
  <si>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</si>
  <si>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</si>
  <si>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</si>
  <si>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</si>
  <si>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</si>
  <si>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</si>
  <si>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</si>
  <si>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</si>
  <si>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</si>
  <si>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</si>
  <si>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</si>
  <si>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</si>
  <si>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</si>
  <si>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</si>
  <si>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</si>
  <si>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</si>
  <si>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</si>
  <si>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</si>
  <si>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</si>
  <si>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</si>
  <si>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</si>
  <si>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</si>
  <si>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</si>
  <si>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</si>
  <si>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</si>
  <si>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</si>
  <si>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</si>
  <si>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</si>
  <si>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</si>
  <si>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</si>
  <si>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</si>
  <si>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</si>
  <si>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</si>
  <si>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</si>
  <si>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</si>
  <si>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</si>
  <si>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</si>
  <si>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</si>
  <si>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</si>
  <si>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</si>
  <si>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</si>
  <si>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</si>
  <si>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</si>
  <si>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</si>
  <si>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</si>
  <si>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</si>
  <si>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</si>
  <si>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</si>
  <si>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</si>
  <si>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</si>
  <si>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</si>
  <si>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</si>
  <si>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</si>
  <si>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</si>
  <si>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</si>
  <si>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</si>
  <si>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</si>
  <si>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</si>
  <si>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</si>
  <si>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</si>
  <si>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</si>
  <si>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</si>
  <si>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</si>
  <si>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</si>
  <si>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</si>
  <si>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</si>
  <si>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</si>
  <si>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</si>
  <si>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</si>
  <si>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</si>
  <si>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</si>
  <si>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</si>
  <si>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</si>
  <si>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</si>
  <si>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</si>
  <si>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</si>
  <si>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</si>
  <si>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</si>
  <si>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</si>
  <si>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</si>
  <si>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</si>
  <si>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</si>
  <si>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</si>
  <si>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</si>
  <si>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</si>
  <si>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</si>
  <si>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</si>
  <si>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</si>
  <si>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</si>
  <si>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</si>
  <si>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</si>
  <si>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</si>
  <si>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</si>
  <si>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</si>
  <si>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</si>
  <si>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</si>
  <si>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</si>
  <si>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</si>
  <si>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</si>
  <si>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</si>
  <si>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</si>
  <si>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</si>
  <si>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</si>
  <si>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</si>
  <si>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</si>
  <si>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</si>
  <si>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</si>
  <si>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</si>
  <si>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</si>
  <si>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</si>
  <si>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</si>
  <si>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</si>
  <si>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</si>
  <si>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</si>
  <si>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</si>
  <si>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</si>
  <si>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</si>
  <si>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</si>
  <si>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</si>
  <si>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</si>
  <si>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</si>
  <si>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</si>
  <si>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</si>
  <si>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</si>
  <si>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</si>
  <si>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</si>
  <si>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</si>
  <si>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</si>
  <si>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</si>
  <si>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</si>
  <si>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</si>
  <si>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</si>
  <si>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</si>
  <si>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</si>
  <si>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</si>
  <si>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</si>
  <si>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</si>
  <si>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</si>
  <si>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</si>
  <si>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</si>
  <si>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</si>
  <si>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</si>
  <si>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</si>
  <si>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</si>
  <si>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</si>
  <si>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</si>
  <si>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</si>
  <si>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</si>
  <si>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</si>
  <si>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</si>
  <si>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</si>
  <si>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</si>
  <si>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</si>
  <si>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</si>
  <si>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</si>
  <si>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</si>
  <si>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</si>
  <si>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</si>
  <si>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</si>
  <si>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</si>
  <si>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</si>
  <si>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</si>
  <si>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</si>
  <si>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</si>
  <si>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</si>
  <si>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</si>
  <si>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</si>
  <si>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</si>
  <si>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</si>
  <si>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</si>
  <si>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</si>
  <si>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</si>
  <si>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</si>
  <si>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</si>
  <si>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</si>
  <si>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</si>
  <si>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</si>
  <si>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</si>
  <si>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</si>
  <si>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</si>
  <si>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</si>
  <si>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</si>
  <si>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</si>
  <si>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</si>
  <si>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</si>
  <si>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</si>
  <si>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</si>
  <si>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</si>
  <si>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</si>
  <si>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</si>
  <si>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</si>
  <si>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</si>
  <si>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</si>
  <si>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</si>
  <si>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</si>
  <si>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</si>
  <si>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</si>
  <si>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</si>
  <si>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</si>
  <si>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</si>
  <si>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</si>
  <si>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</si>
  <si>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</si>
  <si>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</si>
  <si>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</si>
  <si>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</si>
  <si>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</si>
  <si>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</si>
  <si>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</si>
  <si>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</si>
  <si>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</si>
  <si>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</si>
  <si>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</si>
  <si>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</si>
  <si>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</si>
  <si>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</si>
  <si>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</si>
  <si>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</si>
  <si>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</si>
  <si>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</si>
  <si>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</si>
  <si>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</si>
  <si>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</si>
  <si>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</si>
  <si>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</si>
  <si>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</si>
  <si>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</si>
  <si>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</si>
  <si>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</si>
  <si>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</si>
  <si>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</si>
  <si>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</si>
  <si>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</si>
  <si>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</si>
  <si>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</si>
  <si>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</si>
  <si>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</si>
  <si>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</si>
  <si>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</si>
  <si>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</si>
  <si>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</si>
  <si>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</si>
  <si>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</si>
  <si>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</si>
  <si>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</si>
  <si>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</si>
  <si>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</si>
  <si>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</si>
  <si>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</si>
  <si>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</si>
  <si>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</si>
  <si>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</si>
  <si>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</si>
  <si>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</si>
  <si>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</si>
  <si>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</si>
  <si>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</si>
  <si>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</si>
  <si>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</si>
  <si>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</si>
  <si>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</si>
  <si>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</si>
  <si>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</si>
  <si>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</si>
  <si>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</si>
  <si>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</si>
  <si>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</si>
  <si>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</si>
  <si>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</si>
  <si>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</si>
  <si>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</si>
  <si>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</si>
  <si>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</si>
  <si>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</si>
  <si>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</si>
  <si>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</si>
  <si>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</si>
  <si>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</si>
  <si>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</si>
  <si>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</si>
  <si>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</si>
  <si>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</si>
  <si>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</si>
  <si>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</si>
  <si>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</si>
  <si>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</si>
  <si>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</si>
  <si>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</si>
  <si>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</si>
  <si>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</si>
  <si>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</si>
  <si>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</si>
  <si>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</si>
  <si>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</si>
  <si>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</si>
  <si>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</si>
  <si>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</si>
  <si>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</si>
  <si>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</si>
  <si>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</si>
  <si>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</si>
  <si>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</si>
  <si>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</si>
  <si>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</si>
  <si>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</si>
  <si>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</si>
  <si>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</si>
  <si>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</si>
  <si>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</si>
  <si>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</si>
  <si>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</si>
  <si>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</si>
  <si>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</si>
  <si>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</si>
  <si>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</si>
  <si>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</si>
  <si>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</si>
  <si>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</si>
  <si>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</si>
  <si>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</si>
  <si>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</si>
  <si>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</si>
  <si>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</si>
  <si>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</si>
  <si>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</si>
  <si>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</si>
  <si>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</si>
  <si>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</si>
  <si>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</si>
  <si>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</si>
  <si>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</si>
  <si>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</si>
  <si>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</si>
  <si>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</si>
  <si>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</si>
  <si>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</si>
  <si>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</si>
  <si>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</si>
  <si>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</si>
  <si>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</si>
  <si>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</si>
  <si>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</si>
  <si>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</si>
  <si>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</si>
  <si>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</si>
  <si>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</si>
  <si>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</si>
  <si>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</si>
  <si>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</si>
  <si>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</si>
  <si>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</si>
  <si>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</si>
  <si>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</si>
  <si>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</si>
  <si>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</si>
  <si>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</si>
  <si>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</si>
  <si>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</si>
  <si>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</si>
  <si>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</si>
  <si>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</si>
  <si>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</si>
  <si>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</si>
  <si>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</si>
  <si>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</si>
  <si>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</si>
  <si>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</si>
  <si>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</si>
  <si>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</si>
  <si>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</si>
  <si>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</si>
  <si>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</si>
  <si>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</si>
  <si>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</si>
  <si>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</si>
  <si>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</si>
  <si>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</si>
  <si>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</si>
  <si>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</si>
  <si>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</si>
  <si>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</si>
  <si>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</si>
  <si>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</si>
  <si>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</si>
  <si>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</si>
  <si>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</si>
  <si>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</si>
  <si>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</si>
  <si>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</si>
  <si>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</si>
  <si>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</si>
  <si>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</si>
  <si>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</si>
  <si>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</si>
  <si>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</si>
  <si>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</si>
  <si>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</si>
  <si>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</si>
  <si>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</si>
  <si>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</si>
  <si>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</si>
  <si>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</si>
  <si>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</si>
  <si>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</si>
  <si>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</si>
  <si>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</si>
  <si>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</si>
  <si>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</si>
  <si>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</si>
  <si>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</si>
  <si>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</si>
  <si>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</si>
  <si>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</si>
  <si>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</si>
  <si>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</si>
  <si>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</si>
  <si>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</si>
  <si>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</si>
  <si>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</si>
  <si>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</si>
  <si>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</si>
  <si>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</si>
  <si>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</si>
  <si>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</si>
  <si>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</si>
  <si>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</si>
  <si>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</si>
  <si>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</si>
  <si>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</si>
  <si>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</si>
  <si>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</si>
  <si>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</si>
  <si>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</si>
  <si>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</si>
  <si>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</si>
  <si>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</si>
  <si>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</si>
  <si>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</si>
  <si>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</si>
  <si>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</si>
  <si>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</si>
  <si>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</si>
  <si>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</si>
  <si>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</si>
  <si>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</si>
  <si>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</si>
  <si>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</si>
  <si>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</si>
  <si>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</si>
  <si>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</si>
  <si>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</si>
  <si>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</si>
  <si>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</si>
  <si>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</si>
  <si>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</si>
  <si>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</si>
  <si>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</si>
  <si>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</si>
  <si>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</si>
  <si>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</si>
  <si>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</si>
  <si>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</si>
  <si>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</si>
  <si>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</si>
  <si>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</si>
  <si>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</si>
  <si>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</si>
  <si>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</si>
  <si>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</si>
  <si>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</si>
  <si>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</si>
  <si>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</si>
  <si>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</si>
  <si>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</si>
  <si>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</si>
  <si>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</si>
  <si>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</si>
  <si>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</si>
  <si>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</si>
  <si>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</si>
  <si>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</si>
  <si>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</si>
  <si>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</si>
  <si>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</si>
  <si>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</si>
  <si>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</si>
  <si>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</si>
  <si>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</si>
  <si>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</si>
  <si>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</si>
  <si>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</si>
  <si>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</si>
  <si>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</si>
  <si>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</si>
  <si>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</si>
  <si>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</si>
  <si>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</si>
  <si>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</si>
  <si>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</si>
  <si>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</si>
  <si>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</si>
  <si>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</si>
  <si>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</si>
  <si>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</si>
  <si>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</si>
  <si>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</si>
  <si>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</si>
  <si>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</si>
  <si>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</si>
  <si>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</si>
  <si>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</si>
  <si>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</si>
  <si>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</si>
  <si>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</si>
  <si>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</si>
  <si>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</si>
  <si>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</si>
  <si>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</si>
  <si>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</si>
  <si>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</si>
  <si>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</si>
  <si>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</si>
  <si>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</si>
  <si>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</si>
  <si>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</si>
  <si>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</si>
  <si>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</si>
  <si>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</si>
  <si>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</si>
  <si>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</si>
  <si>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</si>
  <si>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</si>
  <si>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</si>
  <si>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</si>
  <si>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</si>
  <si>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</si>
  <si>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</si>
  <si>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</si>
  <si>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</si>
  <si>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</si>
  <si>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</si>
  <si>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</si>
  <si>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</si>
  <si>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</si>
  <si>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</si>
  <si>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</si>
  <si>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</si>
  <si>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</si>
  <si>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</si>
  <si>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</si>
  <si>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</si>
  <si>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</si>
  <si>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</si>
  <si>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</si>
  <si>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</si>
  <si>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</si>
  <si>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</si>
  <si>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</si>
  <si>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</si>
  <si>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</si>
  <si>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</si>
  <si>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</si>
  <si>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</si>
  <si>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</si>
  <si>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</si>
  <si>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</si>
  <si>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</si>
  <si>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</si>
  <si>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</si>
  <si>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</si>
  <si>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</si>
  <si>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</si>
  <si>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</si>
  <si>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</si>
  <si>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</si>
  <si>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</si>
  <si>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</si>
  <si>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</si>
  <si>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</si>
  <si>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</si>
  <si>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</si>
  <si>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</si>
  <si>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</si>
  <si>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</si>
  <si>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</si>
  <si>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</si>
  <si>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</si>
  <si>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</si>
  <si>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</si>
  <si>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</si>
  <si>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</si>
  <si>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</si>
  <si>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</si>
  <si>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</si>
  <si>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</si>
  <si>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</si>
  <si>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</si>
  <si>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</si>
  <si>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</si>
  <si>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</si>
  <si>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</si>
  <si>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</si>
  <si>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</si>
  <si>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</si>
  <si>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</si>
  <si>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</si>
  <si>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</si>
  <si>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</si>
  <si>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</si>
  <si>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</si>
  <si>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</si>
  <si>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</si>
  <si>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</si>
  <si>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</si>
  <si>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</si>
  <si>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</si>
  <si>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</si>
  <si>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</si>
  <si>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</si>
  <si>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</si>
  <si>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</si>
  <si>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</si>
  <si>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</si>
  <si>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</si>
  <si>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</si>
  <si>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</si>
  <si>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</si>
  <si>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</si>
  <si>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</si>
  <si>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</si>
  <si>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</si>
  <si>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</si>
  <si>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</si>
  <si>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</si>
  <si>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</si>
  <si>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</si>
  <si>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</si>
  <si>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</si>
  <si>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</si>
  <si>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</si>
  <si>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</si>
  <si>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</si>
  <si>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</si>
  <si>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</si>
  <si>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</si>
  <si>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</si>
  <si>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</si>
  <si>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</si>
  <si>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</si>
  <si>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</si>
  <si>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</si>
  <si>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</si>
  <si>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</si>
  <si>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</si>
  <si>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</si>
  <si>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</si>
  <si>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</si>
  <si>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</si>
  <si>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</si>
  <si>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</si>
  <si>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</si>
  <si>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</si>
  <si>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</si>
  <si>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</si>
  <si>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</si>
  <si>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</si>
  <si>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</si>
  <si>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</si>
  <si>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</si>
  <si>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</si>
  <si>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</si>
  <si>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</si>
  <si>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</si>
  <si>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</si>
  <si>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</si>
  <si>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</si>
  <si>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</si>
  <si>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</si>
  <si>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</si>
  <si>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</si>
  <si>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</si>
  <si>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</si>
  <si>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</si>
  <si>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</si>
  <si>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</si>
  <si>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</si>
  <si>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</si>
  <si>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</si>
  <si>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</si>
  <si>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</si>
  <si>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</si>
  <si>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</si>
  <si>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</si>
  <si>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</si>
  <si>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</si>
  <si>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</si>
  <si>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</si>
  <si>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</si>
  <si>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</si>
  <si>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</si>
  <si>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</si>
  <si>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</si>
  <si>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</si>
  <si>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</si>
  <si>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</si>
  <si>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</si>
  <si>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</si>
  <si>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</si>
  <si>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</si>
  <si>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</si>
  <si>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</si>
  <si>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</si>
  <si>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</si>
  <si>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</si>
  <si>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</si>
  <si>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</si>
  <si>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</si>
  <si>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</si>
  <si>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</si>
  <si>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</si>
  <si>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</si>
  <si>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</si>
  <si>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</si>
  <si>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</si>
  <si>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</si>
  <si>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</si>
  <si>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</si>
  <si>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</si>
  <si>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</si>
  <si>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</si>
  <si>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</si>
  <si>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</si>
  <si>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</si>
  <si>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</si>
  <si>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</si>
  <si>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</si>
  <si>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</si>
  <si>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</si>
  <si>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</si>
  <si>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</si>
  <si>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</si>
  <si>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</si>
  <si>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</si>
  <si>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</si>
  <si>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</si>
  <si>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</si>
  <si>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</si>
  <si>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</si>
  <si>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</si>
  <si>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</si>
  <si>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</si>
  <si>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</si>
  <si>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</si>
  <si>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</si>
  <si>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</si>
  <si>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</si>
  <si>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</si>
  <si>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</si>
  <si>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</si>
  <si>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</si>
  <si>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</si>
  <si>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</si>
  <si>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</si>
  <si>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</si>
  <si>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</si>
  <si>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</si>
  <si>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</si>
  <si>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</si>
  <si>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</si>
  <si>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</si>
  <si>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</si>
  <si>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</si>
  <si>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</si>
  <si>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</si>
  <si>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</si>
  <si>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</si>
  <si>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</si>
  <si>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</si>
  <si>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</si>
  <si>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</si>
  <si>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</si>
  <si>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</si>
  <si>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</si>
  <si>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</si>
  <si>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</si>
  <si>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</si>
  <si>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</si>
  <si>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</si>
  <si>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</si>
  <si>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</si>
  <si>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</si>
  <si>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</si>
  <si>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</si>
  <si>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</si>
  <si>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</si>
  <si>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</si>
  <si>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</si>
  <si>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</si>
  <si>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</si>
  <si>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</si>
  <si>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</si>
  <si>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</si>
  <si>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</si>
  <si>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</si>
  <si>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</si>
  <si>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</si>
  <si>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</si>
  <si>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</si>
  <si>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</si>
  <si>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</si>
  <si>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</si>
  <si>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</si>
  <si>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</si>
  <si>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</si>
  <si>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</si>
  <si>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</si>
  <si>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</si>
  <si>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</si>
  <si>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</si>
  <si>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</si>
  <si>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</si>
  <si>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</si>
  <si>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</si>
  <si>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</si>
  <si>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</si>
  <si>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</si>
  <si>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</si>
  <si>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</si>
  <si>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</si>
  <si>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</si>
  <si>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</si>
  <si>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</si>
  <si>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</si>
  <si>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</si>
  <si>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</si>
  <si>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</si>
  <si>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</si>
  <si>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</si>
  <si>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</si>
  <si>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</si>
  <si>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</si>
  <si>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</si>
  <si>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</si>
  <si>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</si>
  <si>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</si>
  <si>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</si>
  <si>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</si>
  <si>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</si>
  <si>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</si>
  <si>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</si>
  <si>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</si>
  <si>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</si>
  <si>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</si>
  <si>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</si>
  <si>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</si>
  <si>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</si>
  <si>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</si>
  <si>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</si>
  <si>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</si>
  <si>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</si>
  <si>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</si>
  <si>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</si>
  <si>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</si>
  <si>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</si>
  <si>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</si>
  <si>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</si>
  <si>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</si>
  <si>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</si>
  <si>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</si>
  <si>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</si>
  <si>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</si>
  <si>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</si>
  <si>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</si>
  <si>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</si>
  <si>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</si>
  <si>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</si>
  <si>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</si>
  <si>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</si>
  <si>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</si>
  <si>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</si>
  <si>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</si>
  <si>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</si>
  <si>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</si>
  <si>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</si>
  <si>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</si>
  <si>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</si>
  <si>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</si>
  <si>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</si>
  <si>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</si>
  <si>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</si>
  <si>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</si>
  <si>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</si>
  <si>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</si>
  <si>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</si>
  <si>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</si>
  <si>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</si>
  <si>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</si>
  <si>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</si>
  <si>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</si>
  <si>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</si>
  <si>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</si>
  <si>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</si>
  <si>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</si>
  <si>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</si>
  <si>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</si>
  <si>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</si>
  <si>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</si>
  <si>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</si>
  <si>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</si>
  <si>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</si>
  <si>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</si>
  <si>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</si>
  <si>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</si>
  <si>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</si>
  <si>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</si>
  <si>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</si>
  <si>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</si>
  <si>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</si>
  <si>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</si>
  <si>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</si>
  <si>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</si>
  <si>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</si>
  <si>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</si>
  <si>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</si>
  <si>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</si>
  <si>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</si>
  <si>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</si>
  <si>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</si>
  <si>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</si>
  <si>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</si>
  <si>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</si>
  <si>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</si>
  <si>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</si>
  <si>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</si>
  <si>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</si>
  <si>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</si>
  <si>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</si>
  <si>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</si>
  <si>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</si>
  <si>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</si>
  <si>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</si>
  <si>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</si>
  <si>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</si>
  <si>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</si>
  <si>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</si>
  <si>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</si>
  <si>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</si>
  <si>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</si>
  <si>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</si>
  <si>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</si>
  <si>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</si>
  <si>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</si>
  <si>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</si>
  <si>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</si>
  <si>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</si>
  <si>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</si>
  <si>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</si>
  <si>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</si>
  <si>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</si>
  <si>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</si>
  <si>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</si>
  <si>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</si>
  <si>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</si>
  <si>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</si>
  <si>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</si>
  <si>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</si>
  <si>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</si>
  <si>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</si>
  <si>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</si>
  <si>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</si>
  <si>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</si>
  <si>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</si>
  <si>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</si>
  <si>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</si>
  <si>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</si>
  <si>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</si>
  <si>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</si>
  <si>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</si>
  <si>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</si>
  <si>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</si>
  <si>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</si>
  <si>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</si>
  <si>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</si>
  <si>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</si>
  <si>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</si>
  <si>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</si>
  <si>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</si>
  <si>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</si>
  <si>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</si>
  <si>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</si>
  <si>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</si>
  <si>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</si>
  <si>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</si>
  <si>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</si>
  <si>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</si>
  <si>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</si>
  <si>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</si>
  <si>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</si>
  <si>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</si>
  <si>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</si>
  <si>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</si>
  <si>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</si>
  <si>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</si>
  <si>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</si>
  <si>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</si>
  <si>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</si>
  <si>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</si>
  <si>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</si>
  <si>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</si>
  <si>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</si>
  <si>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</si>
  <si>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</si>
  <si>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</si>
  <si>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</si>
  <si>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</si>
  <si>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</si>
  <si>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</si>
  <si>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</si>
  <si>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</si>
  <si>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</si>
  <si>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</si>
  <si>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</si>
  <si>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</si>
  <si>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</si>
  <si>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</si>
  <si>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</si>
  <si>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</si>
  <si>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</si>
  <si>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</si>
  <si>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</si>
  <si>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</si>
  <si>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</si>
  <si>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</si>
  <si>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</si>
  <si>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</si>
  <si>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</si>
  <si>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</si>
  <si>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</si>
  <si>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</si>
  <si>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</si>
  <si>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</si>
  <si>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</si>
  <si>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</si>
  <si>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</si>
  <si>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</si>
  <si>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</si>
  <si>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</si>
  <si>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</si>
  <si>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</si>
  <si>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</si>
  <si>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</si>
  <si>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</si>
  <si>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</si>
  <si>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</si>
  <si>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</si>
  <si>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</si>
  <si>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</si>
  <si>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</si>
  <si>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</si>
  <si>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</si>
  <si>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</si>
  <si>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</si>
  <si>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</si>
  <si>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</si>
  <si>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</si>
  <si>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</si>
  <si>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</si>
  <si>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</si>
  <si>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</si>
  <si>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</si>
  <si>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</si>
  <si>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</si>
  <si>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</si>
  <si>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</si>
  <si>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</si>
  <si>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</si>
  <si>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</si>
  <si>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</si>
  <si>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</si>
  <si>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</si>
  <si>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</si>
  <si>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</si>
  <si>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</si>
  <si>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</si>
  <si>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</si>
  <si>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</si>
  <si>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</si>
  <si>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</si>
  <si>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</si>
  <si>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</si>
  <si>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</si>
  <si>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</si>
  <si>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</si>
  <si>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</si>
  <si>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</si>
  <si>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</si>
  <si>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</si>
  <si>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</si>
  <si>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</si>
  <si>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</si>
  <si>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</si>
  <si>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</si>
  <si>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</si>
  <si>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</si>
  <si>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</si>
  <si>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</si>
  <si>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</si>
  <si>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</si>
  <si>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</si>
  <si>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</si>
  <si>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</si>
  <si>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</si>
  <si>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</si>
  <si>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</si>
  <si>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</si>
  <si>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</si>
  <si>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</si>
  <si>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</si>
  <si>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</si>
  <si>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</si>
  <si>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</si>
  <si>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</si>
  <si>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</si>
  <si>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</si>
  <si>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</si>
  <si>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</si>
  <si>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</si>
  <si>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</si>
  <si>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</si>
  <si>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</si>
  <si>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</si>
  <si>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</si>
  <si>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</si>
  <si>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</si>
  <si>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</si>
  <si>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</si>
  <si>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</si>
  <si>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</si>
  <si>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</si>
  <si>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</si>
  <si>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</si>
  <si>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</si>
  <si>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</si>
  <si>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</si>
  <si>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</si>
  <si>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</si>
  <si>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</si>
  <si>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</si>
  <si>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</si>
  <si>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</si>
  <si>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</si>
  <si>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</si>
  <si>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</si>
  <si>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</si>
  <si>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</si>
  <si>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</si>
  <si>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</si>
  <si>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</si>
  <si>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</si>
  <si>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</si>
  <si>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</si>
  <si>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</si>
  <si>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</si>
  <si>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</si>
  <si>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</si>
  <si>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</si>
  <si>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</si>
  <si>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</si>
  <si>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</si>
  <si>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</si>
  <si>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</si>
  <si>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</si>
  <si>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</si>
  <si>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</si>
  <si>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</si>
  <si>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</si>
  <si>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</si>
  <si>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</si>
  <si>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</si>
  <si>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</si>
  <si>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</si>
  <si>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</si>
  <si>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</si>
  <si>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</si>
  <si>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</si>
  <si>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</si>
  <si>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</si>
  <si>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</si>
  <si>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</si>
  <si>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</si>
  <si>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</si>
  <si>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</si>
  <si>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</si>
  <si>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</si>
  <si>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</si>
  <si>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</si>
  <si>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</si>
  <si>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</si>
  <si>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</si>
  <si>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</si>
  <si>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</si>
  <si>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</si>
  <si>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</si>
  <si>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</si>
  <si>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</si>
  <si>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</si>
  <si>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</si>
  <si>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</si>
  <si>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</si>
  <si>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</si>
  <si>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</si>
  <si>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</si>
  <si>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</si>
  <si>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</si>
  <si>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</si>
  <si>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</si>
  <si>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</si>
  <si>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</si>
  <si>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</si>
  <si>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</si>
  <si>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</si>
  <si>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</si>
  <si>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</si>
  <si>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</si>
  <si>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</si>
  <si>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</si>
  <si>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</si>
  <si>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</si>
  <si>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</si>
  <si>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</si>
  <si>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</si>
  <si>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</si>
  <si>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</si>
  <si>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</si>
  <si>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</si>
  <si>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</si>
  <si>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</si>
  <si>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</si>
  <si>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</si>
  <si>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</si>
  <si>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</si>
  <si>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</si>
  <si>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</si>
  <si>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</si>
  <si>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</si>
  <si>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</si>
  <si>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</si>
  <si>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</si>
  <si>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</si>
  <si>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</si>
  <si>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</si>
  <si>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</si>
  <si>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</si>
  <si>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</si>
  <si>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</si>
  <si>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</si>
  <si>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</si>
  <si>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</si>
  <si>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</si>
  <si>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</si>
  <si>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</si>
  <si>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</si>
  <si>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</si>
  <si>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</si>
  <si>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</si>
  <si>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</si>
  <si>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</si>
  <si>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</si>
  <si>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</si>
  <si>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</si>
  <si>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</si>
  <si>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</si>
  <si>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</si>
  <si>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</si>
  <si>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</si>
  <si>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</si>
  <si>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</si>
  <si>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</si>
  <si>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</si>
  <si>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</si>
  <si>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</si>
  <si>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</si>
  <si>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</si>
  <si>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</si>
  <si>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</si>
  <si>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</si>
  <si>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</si>
  <si>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</si>
  <si>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</si>
  <si>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</si>
  <si>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</si>
  <si>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</si>
  <si>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</si>
  <si>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</si>
  <si>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</si>
  <si>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</si>
  <si>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</si>
  <si>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</si>
  <si>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</si>
  <si>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</si>
  <si>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</si>
  <si>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</si>
  <si>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</si>
  <si>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</si>
  <si>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</si>
  <si>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</si>
  <si>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</si>
  <si>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</si>
  <si>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</si>
  <si>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</si>
  <si>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</si>
  <si>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</si>
  <si>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</si>
  <si>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</si>
  <si>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</si>
  <si>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</si>
  <si>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</si>
  <si>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</si>
  <si>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</si>
  <si>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</si>
  <si>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</si>
  <si>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</si>
  <si>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</si>
  <si>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</si>
  <si>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</si>
  <si>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</si>
  <si>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</si>
  <si>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</si>
  <si>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</si>
  <si>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</si>
  <si>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</si>
  <si>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</si>
  <si>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</si>
  <si>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</si>
  <si>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</si>
  <si>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</si>
  <si>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</si>
  <si>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</si>
  <si>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</si>
  <si>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</si>
  <si>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</si>
  <si>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</si>
  <si>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</si>
  <si>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</si>
  <si>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</si>
  <si>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</si>
  <si>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</si>
  <si>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</si>
  <si>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</si>
  <si>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</si>
  <si>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</si>
  <si>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</si>
  <si>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</si>
  <si>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</si>
  <si>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</si>
  <si>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</si>
  <si>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</si>
  <si>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</si>
  <si>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</si>
  <si>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</si>
  <si>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</si>
  <si>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</si>
  <si>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</si>
  <si>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</si>
  <si>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</si>
  <si>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</si>
  <si>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</si>
  <si>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</si>
  <si>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</si>
  <si>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</si>
  <si>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</si>
  <si>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</si>
  <si>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</si>
  <si>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</si>
  <si>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</si>
  <si>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</si>
  <si>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</si>
  <si>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</si>
  <si>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</si>
  <si>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</si>
  <si>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</si>
  <si>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</si>
  <si>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</si>
  <si>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</si>
  <si>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</si>
  <si>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</si>
  <si>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</si>
  <si>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</si>
  <si>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</si>
  <si>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</si>
  <si>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</si>
  <si>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</si>
  <si>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</si>
  <si>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</si>
  <si>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</si>
  <si>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</si>
  <si>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</si>
  <si>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</si>
  <si>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</si>
  <si>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</si>
  <si>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</si>
  <si>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</si>
  <si>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</si>
  <si>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</si>
  <si>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</si>
  <si>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</si>
  <si>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</si>
  <si>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</si>
  <si>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</si>
  <si>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</si>
  <si>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</si>
  <si>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</si>
  <si>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</si>
  <si>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</si>
  <si>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</si>
  <si>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</si>
  <si>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</si>
  <si>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</si>
  <si>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</si>
  <si>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</si>
  <si>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</si>
  <si>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</si>
  <si>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</si>
  <si>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</si>
  <si>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</si>
  <si>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</si>
  <si>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</si>
  <si>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</si>
  <si>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</si>
  <si>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</si>
  <si>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</si>
  <si>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</si>
  <si>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</si>
  <si>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</si>
  <si>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</si>
  <si>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</si>
  <si>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</si>
  <si>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</si>
  <si>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</si>
  <si>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</si>
  <si>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</si>
  <si>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</si>
  <si>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</si>
  <si>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</si>
  <si>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</si>
  <si>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</si>
  <si>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</si>
  <si>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</si>
  <si>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</si>
  <si>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</si>
  <si>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</si>
  <si>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</si>
  <si>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</si>
  <si>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</si>
  <si>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</si>
  <si>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</si>
  <si>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</si>
  <si>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</si>
  <si>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</si>
  <si>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</si>
  <si>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</si>
  <si>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</si>
  <si>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</si>
  <si>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</si>
  <si>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</si>
  <si>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</si>
  <si>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</si>
  <si>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</si>
  <si>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</si>
  <si>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</si>
  <si>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</si>
  <si>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</si>
  <si>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</si>
  <si>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</si>
  <si>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</si>
  <si>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</si>
  <si>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</si>
  <si>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</si>
  <si>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</si>
  <si>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</si>
  <si>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</si>
  <si>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</si>
  <si>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</si>
  <si>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</si>
  <si>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</si>
  <si>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</si>
  <si>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</si>
  <si>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</si>
  <si>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</si>
  <si>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</si>
  <si>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</si>
  <si>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</si>
  <si>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</si>
  <si>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</si>
  <si>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</si>
  <si>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</si>
  <si>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</si>
  <si>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</si>
  <si>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</si>
  <si>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</si>
  <si>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</si>
  <si>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</si>
  <si>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</si>
  <si>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</si>
  <si>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</si>
  <si>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</si>
  <si>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</si>
  <si>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</si>
  <si>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</si>
  <si>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</si>
  <si>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</si>
  <si>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</si>
  <si>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</si>
  <si>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</si>
  <si>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</si>
  <si>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</si>
  <si>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</si>
  <si>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</si>
  <si>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</si>
  <si>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</si>
  <si>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</si>
  <si>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</si>
  <si>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</si>
  <si>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</si>
  <si>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</si>
  <si>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</si>
  <si>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</si>
  <si>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</si>
  <si>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</si>
  <si>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</si>
  <si>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</si>
  <si>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</si>
  <si>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</si>
  <si>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</si>
  <si>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</si>
  <si>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</si>
  <si>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</si>
  <si>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</si>
  <si>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</si>
  <si>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</si>
  <si>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</si>
  <si>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</si>
  <si>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</si>
  <si>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</si>
  <si>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</si>
  <si>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</si>
  <si>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</si>
  <si>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</si>
  <si>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</si>
  <si>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</si>
  <si>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</si>
  <si>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</si>
  <si>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</si>
  <si>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</si>
  <si>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</si>
  <si>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</si>
  <si>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</si>
  <si>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</si>
  <si>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</si>
  <si>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</si>
  <si>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</si>
  <si>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</si>
  <si>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</si>
  <si>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</si>
  <si>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</si>
  <si>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</si>
  <si>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</si>
  <si>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</si>
  <si>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</si>
  <si>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</si>
  <si>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</si>
  <si>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</si>
  <si>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</si>
  <si>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</si>
  <si>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</si>
  <si>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</si>
  <si>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</si>
  <si>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</si>
  <si>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</si>
  <si>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</si>
  <si>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</si>
  <si>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</si>
  <si>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</si>
  <si>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</si>
  <si>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</si>
  <si>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</si>
  <si>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</si>
  <si>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</si>
  <si>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</si>
  <si>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</si>
  <si>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</si>
  <si>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</si>
  <si>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</si>
  <si>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</si>
  <si>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</si>
  <si>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</si>
  <si>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</si>
  <si>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</si>
  <si>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</si>
  <si>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</si>
  <si>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</si>
  <si>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</si>
  <si>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</si>
  <si>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</si>
  <si>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</si>
  <si>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</si>
  <si>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</si>
  <si>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</si>
  <si>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</si>
  <si>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</si>
  <si>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</si>
  <si>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</si>
  <si>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</si>
  <si>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</si>
  <si>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</si>
  <si>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</si>
  <si>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</si>
  <si>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</si>
  <si>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</si>
  <si>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</si>
  <si>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</si>
  <si>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</si>
  <si>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</si>
  <si>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</si>
  <si>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</si>
  <si>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</si>
  <si>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</si>
  <si>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</si>
  <si>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</si>
  <si>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</si>
  <si>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</si>
  <si>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</si>
  <si>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</si>
  <si>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</si>
  <si>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</si>
  <si>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</si>
  <si>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</si>
  <si>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</si>
  <si>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</si>
  <si>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</si>
  <si>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</si>
  <si>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</si>
  <si>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</si>
  <si>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</si>
  <si>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</si>
  <si>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</si>
  <si>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</si>
  <si>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</si>
  <si>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</si>
  <si>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</si>
  <si>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</si>
  <si>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</si>
  <si>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</si>
  <si>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</si>
  <si>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</si>
  <si>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</si>
  <si>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</si>
  <si>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</si>
  <si>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</si>
  <si>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</si>
  <si>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</si>
  <si>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</si>
  <si>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</si>
  <si>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</si>
  <si>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</si>
  <si>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</si>
  <si>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</si>
  <si>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</si>
  <si>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</si>
  <si>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</si>
  <si>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</si>
  <si>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</si>
  <si>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</si>
  <si>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</si>
  <si>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</si>
  <si>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</si>
  <si>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</si>
  <si>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</si>
  <si>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</si>
  <si>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</si>
  <si>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</si>
  <si>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</si>
  <si>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</si>
  <si>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</si>
  <si>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</si>
  <si>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</si>
  <si>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</si>
  <si>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</si>
  <si>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</si>
  <si>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</si>
  <si>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</si>
  <si>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</si>
  <si>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</si>
  <si>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</si>
  <si>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</si>
  <si>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</si>
  <si>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</si>
  <si>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</si>
  <si>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</si>
  <si>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</si>
  <si>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</si>
  <si>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</si>
  <si>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</si>
  <si>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</si>
  <si>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</si>
  <si>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</si>
  <si>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</si>
  <si>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</si>
  <si>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</si>
  <si>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</si>
  <si>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</si>
  <si>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</si>
  <si>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</si>
  <si>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</si>
  <si>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</si>
  <si>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</si>
  <si>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</si>
  <si>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</si>
  <si>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</si>
  <si>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</si>
  <si>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</si>
  <si>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</si>
  <si>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</si>
  <si>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</si>
  <si>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</si>
  <si>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</si>
  <si>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</si>
  <si>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</si>
  <si>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</si>
  <si>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</si>
  <si>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</si>
  <si>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</si>
  <si>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</si>
  <si>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</si>
  <si>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</si>
  <si>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</si>
  <si>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</si>
  <si>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</si>
  <si>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</si>
  <si>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</si>
  <si>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</si>
  <si>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</si>
  <si>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</si>
  <si>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</si>
  <si>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</si>
  <si>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</si>
  <si>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</si>
  <si>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</si>
  <si>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</si>
  <si>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</si>
  <si>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</si>
  <si>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</si>
  <si>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</si>
  <si>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</si>
  <si>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</si>
  <si>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</si>
  <si>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</si>
  <si>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</si>
  <si>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</si>
  <si>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</si>
  <si>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</si>
  <si>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</si>
  <si>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</si>
  <si>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</si>
  <si>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</si>
  <si>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</si>
  <si>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</si>
  <si>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</si>
  <si>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</si>
  <si>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</si>
  <si>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</si>
  <si>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</si>
  <si>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</si>
  <si>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</si>
  <si>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</si>
  <si>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</si>
  <si>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</si>
  <si>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</si>
  <si>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</si>
  <si>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</si>
  <si>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</si>
  <si>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</si>
  <si>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</si>
  <si>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</si>
  <si>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</si>
  <si>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</si>
  <si>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</si>
  <si>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</si>
  <si>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</si>
  <si>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</si>
  <si>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</si>
  <si>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</si>
  <si>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</si>
  <si>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</si>
  <si>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</si>
  <si>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</si>
  <si>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</si>
  <si>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</si>
  <si>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</si>
  <si>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</si>
  <si>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</si>
  <si>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</si>
  <si>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</si>
  <si>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</si>
  <si>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</si>
  <si>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</si>
  <si>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</si>
  <si>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</si>
  <si>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</si>
  <si>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</si>
  <si>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</si>
  <si>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</si>
  <si>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</si>
  <si>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</si>
  <si>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</si>
  <si>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</si>
  <si>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</si>
  <si>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</si>
  <si>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</si>
  <si>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</si>
  <si>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</si>
  <si>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</si>
  <si>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</si>
  <si>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</si>
  <si>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</si>
  <si>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</si>
  <si>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</si>
  <si>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</si>
  <si>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</si>
  <si>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</si>
  <si>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</si>
  <si>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</si>
  <si>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</si>
  <si>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</si>
  <si>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</si>
  <si>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</si>
  <si>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</si>
  <si>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</si>
  <si>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</si>
  <si>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</si>
  <si>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</si>
  <si>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</si>
  <si>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</si>
  <si>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</si>
  <si>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</si>
  <si>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</si>
  <si>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</si>
  <si>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</si>
  <si>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</si>
  <si>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</si>
  <si>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</si>
  <si>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</si>
  <si>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</si>
  <si>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</si>
  <si>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</si>
  <si>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</si>
  <si>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</si>
  <si>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</si>
  <si>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</si>
  <si>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</si>
  <si>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</si>
  <si>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</si>
  <si>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</si>
  <si>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</si>
  <si>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</si>
  <si>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</si>
  <si>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</si>
  <si>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</si>
  <si>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</si>
  <si>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</si>
  <si>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</si>
  <si>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</si>
  <si>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</si>
  <si>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</si>
  <si>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</si>
  <si>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</si>
  <si>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</si>
  <si>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</si>
  <si>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</si>
  <si>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</si>
  <si>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</si>
  <si>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</si>
  <si>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</si>
  <si>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</si>
  <si>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</si>
  <si>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</si>
  <si>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</si>
  <si>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</si>
  <si>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</si>
  <si>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</si>
  <si>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</si>
  <si>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</si>
  <si>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</si>
  <si>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</si>
  <si>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</si>
  <si>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</si>
  <si>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</si>
  <si>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</si>
  <si>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</si>
  <si>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</si>
  <si>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</si>
  <si>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</si>
  <si>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</si>
  <si>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</si>
  <si>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</si>
  <si>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</si>
  <si>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</si>
  <si>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</si>
  <si>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</si>
  <si>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</si>
  <si>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</si>
  <si>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</si>
  <si>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</si>
  <si>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</si>
  <si>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</si>
  <si>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</si>
  <si>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</si>
  <si>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</si>
  <si>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</si>
  <si>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</si>
  <si>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</si>
  <si>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</si>
  <si>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</si>
  <si>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</si>
  <si>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</si>
  <si>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</si>
  <si>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</si>
  <si>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</si>
  <si>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</si>
  <si>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</si>
  <si>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</si>
  <si>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</si>
  <si>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</si>
  <si>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</si>
  <si>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</si>
  <si>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</si>
  <si>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</si>
  <si>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</si>
  <si>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</si>
  <si>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</si>
  <si>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</si>
  <si>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</si>
  <si>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</si>
  <si>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</si>
  <si>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</si>
  <si>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</si>
  <si>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</si>
  <si>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</si>
  <si>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</si>
  <si>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</si>
  <si>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</si>
  <si>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</si>
  <si>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</si>
  <si>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</si>
  <si>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</si>
  <si>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</si>
  <si>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</si>
  <si>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</si>
  <si>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</si>
  <si>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</si>
  <si>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</si>
  <si>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</si>
  <si>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</si>
  <si>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</si>
  <si>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</si>
  <si>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</si>
  <si>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</si>
  <si>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</si>
  <si>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</si>
  <si>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</si>
  <si>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</si>
  <si>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</si>
  <si>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</si>
  <si>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</si>
  <si>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</si>
  <si>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</si>
  <si>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</si>
  <si>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</si>
  <si>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</si>
  <si>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</si>
  <si>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</si>
  <si>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</si>
  <si>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</si>
  <si>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</si>
  <si>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</si>
  <si>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</si>
  <si>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</si>
  <si>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</si>
  <si>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</si>
  <si>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</si>
  <si>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</si>
  <si>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</si>
  <si>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</si>
  <si>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</si>
  <si>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</si>
  <si>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</si>
  <si>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</si>
  <si>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</si>
  <si>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</si>
  <si>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</si>
  <si>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</si>
  <si>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</si>
  <si>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</si>
  <si>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</si>
  <si>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</si>
  <si>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</si>
  <si>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</si>
  <si>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</si>
  <si>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</si>
  <si>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</si>
  <si>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</si>
  <si>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</si>
  <si>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</si>
  <si>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</si>
  <si>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</si>
  <si>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</si>
  <si>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</si>
  <si>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</si>
  <si>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</si>
  <si>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</si>
  <si>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</si>
  <si>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</si>
  <si>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</si>
  <si>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</si>
  <si>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</si>
  <si>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</si>
  <si>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</si>
  <si>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</si>
  <si>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</si>
  <si>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</si>
  <si>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</si>
  <si>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</si>
  <si>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</si>
  <si>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</si>
  <si>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</si>
  <si>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</si>
  <si>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</si>
  <si>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</si>
  <si>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</si>
  <si>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</si>
  <si>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</si>
  <si>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</si>
  <si>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</si>
  <si>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</si>
  <si>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</si>
  <si>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</si>
  <si>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</si>
  <si>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</si>
  <si>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</si>
  <si>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</si>
  <si>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</si>
  <si>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</si>
  <si>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</si>
  <si>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</si>
  <si>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</si>
  <si>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</si>
  <si>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</si>
  <si>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</si>
  <si>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</si>
  <si>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</si>
  <si>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</si>
  <si>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</si>
  <si>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</si>
  <si>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</si>
  <si>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</si>
  <si>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</si>
  <si>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</si>
  <si>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</si>
  <si>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</si>
  <si>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</si>
  <si>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</si>
  <si>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</si>
  <si>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</si>
  <si>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</si>
  <si>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</si>
  <si>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</si>
  <si>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</si>
  <si>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</si>
  <si>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</si>
  <si>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</si>
  <si>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</si>
  <si>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</si>
  <si>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</si>
  <si>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</si>
  <si>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</si>
  <si>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</si>
  <si>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</si>
  <si>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</si>
  <si>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</si>
  <si>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</si>
  <si>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</si>
  <si>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</si>
  <si>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</si>
  <si>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</si>
  <si>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</si>
  <si>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</si>
  <si>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</si>
  <si>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</si>
  <si>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</si>
  <si>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</si>
  <si>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</si>
  <si>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</si>
  <si>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</si>
  <si>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</si>
  <si>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</si>
  <si>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</si>
  <si>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</si>
  <si>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</si>
  <si>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</si>
  <si>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</si>
  <si>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</si>
  <si>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</si>
  <si>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</si>
  <si>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</si>
  <si>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</si>
  <si>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</si>
  <si>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</si>
  <si>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</si>
  <si>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</si>
  <si>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</si>
  <si>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</si>
  <si>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</si>
  <si>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</si>
  <si>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</si>
  <si>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</si>
  <si>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</si>
  <si>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</si>
  <si>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</si>
  <si>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</si>
  <si>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</si>
  <si>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</si>
  <si>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</si>
  <si>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</si>
  <si>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</si>
  <si>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</si>
  <si>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</si>
  <si>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</si>
  <si>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</si>
  <si>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</si>
  <si>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</si>
  <si>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</si>
  <si>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</si>
  <si>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</si>
  <si>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</si>
  <si>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</si>
  <si>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</si>
  <si>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</si>
  <si>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</si>
  <si>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</si>
  <si>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</si>
  <si>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</si>
  <si>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</si>
  <si>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</si>
  <si>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</si>
  <si>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</si>
  <si>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</si>
  <si>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</si>
  <si>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</si>
  <si>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</si>
  <si>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</si>
  <si>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</si>
  <si>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</si>
  <si>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</si>
  <si>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</si>
  <si>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</si>
  <si>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</si>
  <si>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</si>
  <si>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</si>
  <si>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</si>
  <si>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</si>
  <si>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</si>
  <si>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</si>
  <si>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</si>
  <si>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</si>
  <si>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</si>
  <si>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</si>
  <si>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</si>
  <si>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</si>
  <si>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</si>
  <si>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</si>
  <si>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</si>
  <si>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</si>
  <si>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</si>
  <si>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</si>
  <si>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</si>
  <si>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</si>
  <si>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</si>
  <si>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</si>
  <si>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</si>
  <si>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</si>
  <si>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</si>
  <si>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</si>
  <si>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</si>
  <si>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</si>
  <si>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</si>
  <si>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</si>
  <si>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</si>
  <si>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</si>
  <si>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</si>
  <si>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</si>
  <si>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</si>
  <si>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</si>
  <si>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</si>
  <si>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</si>
  <si>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</si>
  <si>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</si>
  <si>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</si>
  <si>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</si>
  <si>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</si>
  <si>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</si>
  <si>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</si>
  <si>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</si>
  <si>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</si>
  <si>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</si>
  <si>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</si>
  <si>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</si>
  <si>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</si>
  <si>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</si>
  <si>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</si>
  <si>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</si>
  <si>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</si>
  <si>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</si>
  <si>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</si>
  <si>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</si>
  <si>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</si>
  <si>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</si>
  <si>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</si>
  <si>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</si>
  <si>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</si>
  <si>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</si>
  <si>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</si>
  <si>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</si>
  <si>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</si>
  <si>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</si>
  <si>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</si>
  <si>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</si>
  <si>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</si>
  <si>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</si>
  <si>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</si>
  <si>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</si>
  <si>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</si>
  <si>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</si>
  <si>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</si>
  <si>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</si>
  <si>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</si>
  <si>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</si>
  <si>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</si>
  <si>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</si>
  <si>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</si>
  <si>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</si>
  <si>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</si>
  <si>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</si>
  <si>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</si>
  <si>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</si>
  <si>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</si>
  <si>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</si>
  <si>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</si>
  <si>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</si>
  <si>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</si>
  <si>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</si>
  <si>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</si>
  <si>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</si>
  <si>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</si>
  <si>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</si>
  <si>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</si>
  <si>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</si>
  <si>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</si>
  <si>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</si>
  <si>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</si>
  <si>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</si>
  <si>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</si>
  <si>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</si>
  <si>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</si>
  <si>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</si>
  <si>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</si>
  <si>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</si>
  <si>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</si>
  <si>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</si>
  <si>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</si>
  <si>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</si>
  <si>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</si>
  <si>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</si>
  <si>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</si>
  <si>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</si>
  <si>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</si>
  <si>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</si>
  <si>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</si>
  <si>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</si>
  <si>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</si>
  <si>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</si>
  <si>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</si>
  <si>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</si>
  <si>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</si>
  <si>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</si>
  <si>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</si>
  <si>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</si>
  <si>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</si>
  <si>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</si>
  <si>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</si>
  <si>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</si>
  <si>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</si>
  <si>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</si>
  <si>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</si>
  <si>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</si>
  <si>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</si>
  <si>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</si>
  <si>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</si>
  <si>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</si>
  <si>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</si>
  <si>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</si>
  <si>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</si>
  <si>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</si>
  <si>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</si>
  <si>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</si>
  <si>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</si>
  <si>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</si>
  <si>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</si>
  <si>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</si>
  <si>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</si>
  <si>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</si>
  <si>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</si>
  <si>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</si>
  <si>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</si>
  <si>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</si>
  <si>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</si>
  <si>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</si>
  <si>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</si>
  <si>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</si>
  <si>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</si>
  <si>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</si>
  <si>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</si>
  <si>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</si>
  <si>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</si>
  <si>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</si>
  <si>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</si>
  <si>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</si>
  <si>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</si>
  <si>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</si>
  <si>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</si>
  <si>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</si>
  <si>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</si>
  <si>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</si>
  <si>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</si>
  <si>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</si>
  <si>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</si>
  <si>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</si>
  <si>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</si>
  <si>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</si>
  <si>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</si>
  <si>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</si>
  <si>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</si>
  <si>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</si>
  <si>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</si>
  <si>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</si>
  <si>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</si>
  <si>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</si>
  <si>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</si>
  <si>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</si>
  <si>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</si>
  <si>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</si>
  <si>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</si>
  <si>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</si>
  <si>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</si>
  <si>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</si>
  <si>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</si>
  <si>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</si>
  <si>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</si>
  <si>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</si>
  <si>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</si>
  <si>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</si>
  <si>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</si>
  <si>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</si>
  <si>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</si>
  <si>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</si>
  <si>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</si>
  <si>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</si>
  <si>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</si>
  <si>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</si>
  <si>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</si>
  <si>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</si>
  <si>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</si>
  <si>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</si>
  <si>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</si>
  <si>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</si>
  <si>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</si>
  <si>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</si>
  <si>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</si>
  <si>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</si>
  <si>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</si>
  <si>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</si>
  <si>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</si>
  <si>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</si>
  <si>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</si>
  <si>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</si>
  <si>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</si>
  <si>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</si>
  <si>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</si>
  <si>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</si>
  <si>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</si>
  <si>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</si>
  <si>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</si>
  <si>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</si>
  <si>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</si>
  <si>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</si>
  <si>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</si>
  <si>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</si>
  <si>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</si>
  <si>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</si>
  <si>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</si>
  <si>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</si>
  <si>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</si>
  <si>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</si>
  <si>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</si>
  <si>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</si>
  <si>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</si>
  <si>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</si>
  <si>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</si>
  <si>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</si>
  <si>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</si>
  <si>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</si>
  <si>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</si>
  <si>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</si>
  <si>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</si>
  <si>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</si>
  <si>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</si>
  <si>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</si>
  <si>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</si>
  <si>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</si>
  <si>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</si>
  <si>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</si>
  <si>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</si>
  <si>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</si>
  <si>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</si>
  <si>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</si>
  <si>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</si>
  <si>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</si>
  <si>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</si>
  <si>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</si>
  <si>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</si>
  <si>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</si>
  <si>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</si>
  <si>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</si>
  <si>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</si>
  <si>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</si>
  <si>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</si>
  <si>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</si>
  <si>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</si>
  <si>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</si>
  <si>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</si>
  <si>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</si>
  <si>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</si>
  <si>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</si>
  <si>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</si>
  <si>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</si>
  <si>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</si>
  <si>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</si>
  <si>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</si>
  <si>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</si>
  <si>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</si>
  <si>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</si>
  <si>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</si>
  <si>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</si>
  <si>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</si>
  <si>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</si>
  <si>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</si>
  <si>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</si>
  <si>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</si>
  <si>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</si>
  <si>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</si>
  <si>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</si>
  <si>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</si>
  <si>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</si>
  <si>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</si>
  <si>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</si>
  <si>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</si>
  <si>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</si>
  <si>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</si>
  <si>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</si>
  <si>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</si>
  <si>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</si>
  <si>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</si>
  <si>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</si>
  <si>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</si>
  <si>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</si>
  <si>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</si>
  <si>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</si>
  <si>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</si>
  <si>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</si>
  <si>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</si>
  <si>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</si>
  <si>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</si>
  <si>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</si>
  <si>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</si>
  <si>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</si>
  <si>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</si>
  <si>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</si>
  <si>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</si>
  <si>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</si>
  <si>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</si>
  <si>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</si>
  <si>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</si>
  <si>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</si>
  <si>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</si>
  <si>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</si>
  <si>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</si>
  <si>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</si>
  <si>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</si>
  <si>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</si>
  <si>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</si>
  <si>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</si>
  <si>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</si>
  <si>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</si>
  <si>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</si>
  <si>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</si>
  <si>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</si>
  <si>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</si>
  <si>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</si>
  <si>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</si>
  <si>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</si>
  <si>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</si>
  <si>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</si>
  <si>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</si>
  <si>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</si>
  <si>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</si>
  <si>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</si>
  <si>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</si>
  <si>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</si>
  <si>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</si>
  <si>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</si>
  <si>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</si>
  <si>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</si>
  <si>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</si>
  <si>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</si>
  <si>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</si>
  <si>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</si>
  <si>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</si>
  <si>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</si>
  <si>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</si>
  <si>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</si>
  <si>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</si>
  <si>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</si>
  <si>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</si>
  <si>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</si>
  <si>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</si>
  <si>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</si>
  <si>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</si>
  <si>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</si>
  <si>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</si>
  <si>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</si>
  <si>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</si>
  <si>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</si>
  <si>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</si>
  <si>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</si>
  <si>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</si>
  <si>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</si>
  <si>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</si>
  <si>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</si>
  <si>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</si>
  <si>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</si>
  <si>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</si>
  <si>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</si>
  <si>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</si>
  <si>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</si>
  <si>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</si>
  <si>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</si>
  <si>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</si>
  <si>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</si>
  <si>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</si>
  <si>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</si>
  <si>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</si>
  <si>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</si>
  <si>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</si>
  <si>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</si>
  <si>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</si>
  <si>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</si>
  <si>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</si>
  <si>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</si>
  <si>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</si>
  <si>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</si>
  <si>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</si>
  <si>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</si>
  <si>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</si>
  <si>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</si>
  <si>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</si>
  <si>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</si>
  <si>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</si>
  <si>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</si>
  <si>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</si>
  <si>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</si>
  <si>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</si>
  <si>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</si>
  <si>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</si>
  <si>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</si>
  <si>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</si>
  <si>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</si>
  <si>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</si>
  <si>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</si>
  <si>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</si>
  <si>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</si>
  <si>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</si>
  <si>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</si>
  <si>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</si>
  <si>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</si>
  <si>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</si>
  <si>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</si>
  <si>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</si>
  <si>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</si>
  <si>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</si>
  <si>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</si>
  <si>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</si>
  <si>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</si>
  <si>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</si>
  <si>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</si>
  <si>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</si>
  <si>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</si>
  <si>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</si>
  <si>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</si>
  <si>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</si>
  <si>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</si>
  <si>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</si>
  <si>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</si>
  <si>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</si>
  <si>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</si>
  <si>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</si>
  <si>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</si>
  <si>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</si>
  <si>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</si>
  <si>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</si>
  <si>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</si>
  <si>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</si>
  <si>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</si>
  <si>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</si>
  <si>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</si>
  <si>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</si>
  <si>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</si>
  <si>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</si>
  <si>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</si>
  <si>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</si>
  <si>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</si>
  <si>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</si>
  <si>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</si>
  <si>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</si>
  <si>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</si>
  <si>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</si>
  <si>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</si>
  <si>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</si>
  <si>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</si>
  <si>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</si>
  <si>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</si>
  <si>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</si>
  <si>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</si>
  <si>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</si>
  <si>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</si>
  <si>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</si>
  <si>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</si>
  <si>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</si>
  <si>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</si>
  <si>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</si>
  <si>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</si>
  <si>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</si>
  <si>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</si>
  <si>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</si>
  <si>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</si>
  <si>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</si>
  <si>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</si>
  <si>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</si>
  <si>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</si>
  <si>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</si>
  <si>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</si>
  <si>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</si>
  <si>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</si>
  <si>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</si>
  <si>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</si>
  <si>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</si>
  <si>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</si>
  <si>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</si>
  <si>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</si>
  <si>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</si>
  <si>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</si>
  <si>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</si>
  <si>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</si>
  <si>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</si>
  <si>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</si>
  <si>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</si>
  <si>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</si>
  <si>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</si>
  <si>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</si>
  <si>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</si>
  <si>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</si>
  <si>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</si>
  <si>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</si>
  <si>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</si>
  <si>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</si>
  <si>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</si>
  <si>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</si>
  <si>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</si>
  <si>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</si>
  <si>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</si>
  <si>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</si>
  <si>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</si>
  <si>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</si>
  <si>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</si>
  <si>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</si>
  <si>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</si>
  <si>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</si>
  <si>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</si>
  <si>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</si>
  <si>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</si>
  <si>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</si>
  <si>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</si>
  <si>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</si>
  <si>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</si>
  <si>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</si>
  <si>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</si>
  <si>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</si>
  <si>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</si>
  <si>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</si>
  <si>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</si>
  <si>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</si>
  <si>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</si>
  <si>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</si>
  <si>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</si>
  <si>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</si>
  <si>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</si>
  <si>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</si>
  <si>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</si>
  <si>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</si>
  <si>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</si>
  <si>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</si>
  <si>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</si>
  <si>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</si>
  <si>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</si>
  <si>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</si>
  <si>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</si>
  <si>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</si>
  <si>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</si>
  <si>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</si>
  <si>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</si>
  <si>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</si>
  <si>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</si>
  <si>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</si>
  <si>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</si>
  <si>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</si>
  <si>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</si>
  <si>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</si>
  <si>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</si>
  <si>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</si>
  <si>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</si>
  <si>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</si>
  <si>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</si>
  <si>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</si>
  <si>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</si>
  <si>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</si>
  <si>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</si>
  <si>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</si>
  <si>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</si>
  <si>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</si>
  <si>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</si>
  <si>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</si>
  <si>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</si>
  <si>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</si>
  <si>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</si>
  <si>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</si>
  <si>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</si>
  <si>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</si>
  <si>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</si>
  <si>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</si>
  <si>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</si>
  <si>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</si>
  <si>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</si>
  <si>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</si>
  <si>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</si>
  <si>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</si>
  <si>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</si>
  <si>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</si>
  <si>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</si>
  <si>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</si>
  <si>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</si>
  <si>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</si>
  <si>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</si>
  <si>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</si>
  <si>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</si>
  <si>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</si>
  <si>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</si>
  <si>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</si>
  <si>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</si>
  <si>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</si>
  <si>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</si>
  <si>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</si>
  <si>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</si>
  <si>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</si>
  <si>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</si>
  <si>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</si>
  <si>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</si>
  <si>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</si>
  <si>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</si>
  <si>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</si>
  <si>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</si>
  <si>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</si>
  <si>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</si>
  <si>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</si>
  <si>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</si>
  <si>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</si>
  <si>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</si>
  <si>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</si>
  <si>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</si>
  <si>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</si>
  <si>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</si>
  <si>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</si>
  <si>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</si>
  <si>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</si>
  <si>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</si>
  <si>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</si>
  <si>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</si>
  <si>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</si>
  <si>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</si>
  <si>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</si>
  <si>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</si>
  <si>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</si>
  <si>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</si>
  <si>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</si>
  <si>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</si>
  <si>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</si>
  <si>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</si>
  <si>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</si>
  <si>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</si>
  <si>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</si>
  <si>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</si>
  <si>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</si>
  <si>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</si>
  <si>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</si>
  <si>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</si>
  <si>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</si>
  <si>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</si>
  <si>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</si>
  <si>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</si>
  <si>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</si>
  <si>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</si>
  <si>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</si>
  <si>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</si>
  <si>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</si>
  <si>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</si>
  <si>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</si>
  <si>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</si>
  <si>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</si>
  <si>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</si>
  <si>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</si>
  <si>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</si>
  <si>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</si>
  <si>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</si>
  <si>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</si>
  <si>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</si>
  <si>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</si>
  <si>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</si>
  <si>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</si>
  <si>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</si>
  <si>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</si>
  <si>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</si>
  <si>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</si>
  <si>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</si>
  <si>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</si>
  <si>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</si>
  <si>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</si>
  <si>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</si>
  <si>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</si>
  <si>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</si>
  <si>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</si>
  <si>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</si>
  <si>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</si>
  <si>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</si>
  <si>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</si>
  <si>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</si>
  <si>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</si>
  <si>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</si>
  <si>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</si>
  <si>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</si>
  <si>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</si>
  <si>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</si>
  <si>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</si>
  <si>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</si>
  <si>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</si>
  <si>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</si>
  <si>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</si>
  <si>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</si>
  <si>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</si>
  <si>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</si>
  <si>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</si>
  <si>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</si>
  <si>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</si>
  <si>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</si>
  <si>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</si>
  <si>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</si>
  <si>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</si>
  <si>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</si>
  <si>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</si>
  <si>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</si>
  <si>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</si>
  <si>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</si>
  <si>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</si>
  <si>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</si>
  <si>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</si>
  <si>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</si>
  <si>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</si>
  <si>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</si>
  <si>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</si>
  <si>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</si>
  <si>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</si>
  <si>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</si>
  <si>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</si>
  <si>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</si>
  <si>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</si>
  <si>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</si>
  <si>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</si>
  <si>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</si>
  <si>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</si>
  <si>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</si>
  <si>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</si>
  <si>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</si>
  <si>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</si>
  <si>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</si>
  <si>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</si>
  <si>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</si>
  <si>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</si>
  <si>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</si>
  <si>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</si>
  <si>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</si>
  <si>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</si>
  <si>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</si>
  <si>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</si>
  <si>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</si>
  <si>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</si>
  <si>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</si>
  <si>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</si>
  <si>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</si>
  <si>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</si>
  <si>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</si>
  <si>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</si>
  <si>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</si>
  <si>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</si>
  <si>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</si>
  <si>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</si>
  <si>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</si>
  <si>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</si>
  <si>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</si>
  <si>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</si>
  <si>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</si>
  <si>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</si>
  <si>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</si>
  <si>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</si>
  <si>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</si>
  <si>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</si>
  <si>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</si>
  <si>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</si>
  <si>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</si>
  <si>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</si>
  <si>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</si>
  <si>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</si>
  <si>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</si>
  <si>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</si>
  <si>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</si>
  <si>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</si>
  <si>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</si>
  <si>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</si>
  <si>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</si>
  <si>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</si>
  <si>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</si>
  <si>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</si>
  <si>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</si>
  <si>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</si>
  <si>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</si>
  <si>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</si>
  <si>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</si>
  <si>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</si>
  <si>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</si>
  <si>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</si>
  <si>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</si>
  <si>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</si>
  <si>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</si>
  <si>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</si>
  <si>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</si>
  <si>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</si>
  <si>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</si>
  <si>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</si>
  <si>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</si>
  <si>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</si>
  <si>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</si>
  <si>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</si>
  <si>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</si>
  <si>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</si>
  <si>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</si>
  <si>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</si>
  <si>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</si>
  <si>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</si>
  <si>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</si>
  <si>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</si>
  <si>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</si>
  <si>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</si>
  <si>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</si>
  <si>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</si>
  <si>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</si>
  <si>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</si>
  <si>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</si>
  <si>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</si>
  <si>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</si>
  <si>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</si>
  <si>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</si>
  <si>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</si>
  <si>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</si>
  <si>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</si>
  <si>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</si>
  <si>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</si>
  <si>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</si>
  <si>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</si>
  <si>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</si>
  <si>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</si>
  <si>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</si>
  <si>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</si>
  <si>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</si>
  <si>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</si>
  <si>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</si>
  <si>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</si>
  <si>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</si>
  <si>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</si>
  <si>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</si>
  <si>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</si>
  <si>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</si>
  <si>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</si>
  <si>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</si>
  <si>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</si>
  <si>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</si>
  <si>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</si>
  <si>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</si>
  <si>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</si>
  <si>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</si>
  <si>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</si>
  <si>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</si>
  <si>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</si>
  <si>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</si>
  <si>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</si>
  <si>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</si>
  <si>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</si>
  <si>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</si>
  <si>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</si>
  <si>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</si>
  <si>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</si>
  <si>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</si>
  <si>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</si>
  <si>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</si>
  <si>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</si>
  <si>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</si>
  <si>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</si>
  <si>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</si>
  <si>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</si>
  <si>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</si>
  <si>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</si>
  <si>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</si>
  <si>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</si>
  <si>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</si>
  <si>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</si>
  <si>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</si>
  <si>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</si>
  <si>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</si>
  <si>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</si>
  <si>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</si>
  <si>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</si>
  <si>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</si>
  <si>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</si>
  <si>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</si>
  <si>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</si>
  <si>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</si>
  <si>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</si>
  <si>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</si>
  <si>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</si>
  <si>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</si>
  <si>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</si>
  <si>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</si>
  <si>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</si>
  <si>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</si>
  <si>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</si>
  <si>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</si>
  <si>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</si>
  <si>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</si>
  <si>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</si>
  <si>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</si>
  <si>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</si>
  <si>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</si>
  <si>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</si>
  <si>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</si>
  <si>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</si>
  <si>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</si>
  <si>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</si>
  <si>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</si>
  <si>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</si>
  <si>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</si>
  <si>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</si>
  <si>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</si>
  <si>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</si>
  <si>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</si>
  <si>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</si>
  <si>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</si>
  <si>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</si>
  <si>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</si>
  <si>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</si>
  <si>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</si>
  <si>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</si>
  <si>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</si>
  <si>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</si>
  <si>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</si>
  <si>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</si>
  <si>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</si>
  <si>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</si>
  <si>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</si>
  <si>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</si>
  <si>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</si>
  <si>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</si>
  <si>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</si>
  <si>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</si>
  <si>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</si>
  <si>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</si>
  <si>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</si>
  <si>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</si>
  <si>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</si>
  <si>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</si>
  <si>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</si>
  <si>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</si>
  <si>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</si>
  <si>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</si>
  <si>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</si>
  <si>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</si>
  <si>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</si>
  <si>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</si>
  <si>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</si>
  <si>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</si>
  <si>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</si>
  <si>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</si>
  <si>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</si>
  <si>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</si>
  <si>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</si>
  <si>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</si>
  <si>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</si>
  <si>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</si>
  <si>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</si>
  <si>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</si>
  <si>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</si>
  <si>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</si>
  <si>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</si>
  <si>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</si>
  <si>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</si>
  <si>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</si>
  <si>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</si>
  <si>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</si>
  <si>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</si>
  <si>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</si>
  <si>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</si>
  <si>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</si>
  <si>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</si>
  <si>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</si>
  <si>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</si>
  <si>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</si>
  <si>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</si>
  <si>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</si>
  <si>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</si>
  <si>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</si>
  <si>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</si>
  <si>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</si>
  <si>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</si>
  <si>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</si>
  <si>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</si>
  <si>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</si>
  <si>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</si>
  <si>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</si>
  <si>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</si>
  <si>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</si>
  <si>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</si>
  <si>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</si>
  <si>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</si>
  <si>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</si>
  <si>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</si>
  <si>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</si>
  <si>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</si>
  <si>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</si>
  <si>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</si>
  <si>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</si>
  <si>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</si>
  <si>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</si>
  <si>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</si>
  <si>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</si>
  <si>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</si>
  <si>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</si>
  <si>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</si>
  <si>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</si>
  <si>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</si>
  <si>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</si>
  <si>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</si>
  <si>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</si>
  <si>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</si>
  <si>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</si>
  <si>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</si>
  <si>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</si>
  <si>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</si>
  <si>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</si>
  <si>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</si>
  <si>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</si>
  <si>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</si>
  <si>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</si>
  <si>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</si>
  <si>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</si>
  <si>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</si>
  <si>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</si>
  <si>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</si>
  <si>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</si>
  <si>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</si>
  <si>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</si>
  <si>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</si>
  <si>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</si>
  <si>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</si>
  <si>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</si>
  <si>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</si>
  <si>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</si>
  <si>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</si>
  <si>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</si>
  <si>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</si>
  <si>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</si>
  <si>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</si>
  <si>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</si>
  <si>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</si>
  <si>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</si>
  <si>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</si>
  <si>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</si>
  <si>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</si>
  <si>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</si>
  <si>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</si>
  <si>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</si>
  <si>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</si>
  <si>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</si>
  <si>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</si>
  <si>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</si>
  <si>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</si>
  <si>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</si>
  <si>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</si>
  <si>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</si>
  <si>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</si>
  <si>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</si>
  <si>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</si>
  <si>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</si>
  <si>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</si>
  <si>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</si>
  <si>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</si>
  <si>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</si>
  <si>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</si>
  <si>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</si>
  <si>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</si>
  <si>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</si>
  <si>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</si>
  <si>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</si>
  <si>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</si>
  <si>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</si>
  <si>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</si>
  <si>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</si>
  <si>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</si>
  <si>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</si>
  <si>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</si>
  <si>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</si>
  <si>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</si>
  <si>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</si>
  <si>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</si>
  <si>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</si>
  <si>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</si>
  <si>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</si>
  <si>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</si>
  <si>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</si>
  <si>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</si>
  <si>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</si>
  <si>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</si>
  <si>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</si>
  <si>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</si>
  <si>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</si>
  <si>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</si>
  <si>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</si>
  <si>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</si>
  <si>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</si>
  <si>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</si>
  <si>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</si>
  <si>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</si>
  <si>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</si>
  <si>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</si>
  <si>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</si>
  <si>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</si>
  <si>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</si>
  <si>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</si>
  <si>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</si>
  <si>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</si>
  <si>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</si>
  <si>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</si>
  <si>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</si>
  <si>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</si>
  <si>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</si>
  <si>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</si>
  <si>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</si>
  <si>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</si>
  <si>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</si>
  <si>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</si>
  <si>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</si>
  <si>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</si>
  <si>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</si>
  <si>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</si>
  <si>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</si>
  <si>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</si>
  <si>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</si>
  <si>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</si>
  <si>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</si>
  <si>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</si>
  <si>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</si>
  <si>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</si>
  <si>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</si>
  <si>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</si>
  <si>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</si>
  <si>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</si>
  <si>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</si>
  <si>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</si>
  <si>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</si>
  <si>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</si>
  <si>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</si>
  <si>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</si>
  <si>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</si>
  <si>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</si>
  <si>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</si>
  <si>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</si>
  <si>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</si>
  <si>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</si>
  <si>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</si>
  <si>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</si>
  <si>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</si>
  <si>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</si>
  <si>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</si>
  <si>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</si>
  <si>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</si>
  <si>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</si>
  <si>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</si>
  <si>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</si>
  <si>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</si>
  <si>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</si>
  <si>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</si>
  <si>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</si>
  <si>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</si>
  <si>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</si>
  <si>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</si>
  <si>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</si>
  <si>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</si>
  <si>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</si>
  <si>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</si>
  <si>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</si>
  <si>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</si>
  <si>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</si>
  <si>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</si>
  <si>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</si>
  <si>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</si>
  <si>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</si>
  <si>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</si>
  <si>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</si>
  <si>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</si>
  <si>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</si>
  <si>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</si>
  <si>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</si>
  <si>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</si>
  <si>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</si>
  <si>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</si>
  <si>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</si>
  <si>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</si>
  <si>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</si>
  <si>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</si>
  <si>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</si>
  <si>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</si>
  <si>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</si>
  <si>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</si>
  <si>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</si>
  <si>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</si>
  <si>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</si>
  <si>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</si>
  <si>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</si>
  <si>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</si>
  <si>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</si>
  <si>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</si>
  <si>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</si>
  <si>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</si>
  <si>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</si>
  <si>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</si>
  <si>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</si>
  <si>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</si>
  <si>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</si>
  <si>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</si>
  <si>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</si>
  <si>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</si>
  <si>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</si>
  <si>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</si>
  <si>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</si>
  <si>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</si>
  <si>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</si>
  <si>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</si>
  <si>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</si>
  <si>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</si>
  <si>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</si>
  <si>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</si>
  <si>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</si>
  <si>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</si>
  <si>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</si>
  <si>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</si>
  <si>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</si>
  <si>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</si>
  <si>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</si>
  <si>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</si>
  <si>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</si>
  <si>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</si>
  <si>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</si>
  <si>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</si>
  <si>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</si>
  <si>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</si>
  <si>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</si>
  <si>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</si>
  <si>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</si>
  <si>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</si>
  <si>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</si>
  <si>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</si>
  <si>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</si>
  <si>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</si>
  <si>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</si>
  <si>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</si>
  <si>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</si>
  <si>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</si>
  <si>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</si>
  <si>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</si>
  <si>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</si>
  <si>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</si>
  <si>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</si>
  <si>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</si>
  <si>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</si>
  <si>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</si>
  <si>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</si>
  <si>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</si>
  <si>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</si>
  <si>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</si>
  <si>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</si>
  <si>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</si>
  <si>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</si>
  <si>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</si>
  <si>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</si>
  <si>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</si>
  <si>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</si>
  <si>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</si>
  <si>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</si>
  <si>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</si>
  <si>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</si>
  <si>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</si>
  <si>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</si>
  <si>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</si>
  <si>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</si>
  <si>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</si>
  <si>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</si>
  <si>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</si>
  <si>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</si>
  <si>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</si>
  <si>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</si>
  <si>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</si>
  <si>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</si>
  <si>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</si>
  <si>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</si>
  <si>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</si>
  <si>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</si>
  <si>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</si>
  <si>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</si>
  <si>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</si>
  <si>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</si>
  <si>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</si>
  <si>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</si>
  <si>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</si>
  <si>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</si>
  <si>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</si>
  <si>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</si>
  <si>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</si>
  <si>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</si>
  <si>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</si>
  <si>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</si>
  <si>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</si>
  <si>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</si>
  <si>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</si>
  <si>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</si>
  <si>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</si>
  <si>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</si>
  <si>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</si>
  <si>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</si>
  <si>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</si>
  <si>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</si>
  <si>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</si>
  <si>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</si>
  <si>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</si>
  <si>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</si>
  <si>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</si>
  <si>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</si>
  <si>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</si>
  <si>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</si>
  <si>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</si>
  <si>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</si>
  <si>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</si>
  <si>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</si>
  <si>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</si>
  <si>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</si>
  <si>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</si>
  <si>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</si>
  <si>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</si>
  <si>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</si>
  <si>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</si>
  <si>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</si>
  <si>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</si>
  <si>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</si>
  <si>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</si>
  <si>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</si>
  <si>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</si>
  <si>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</si>
  <si>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</si>
  <si>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</si>
  <si>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</si>
  <si>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</si>
  <si>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</si>
  <si>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</si>
  <si>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</si>
  <si>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</si>
  <si>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</si>
  <si>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</si>
  <si>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</si>
  <si>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</si>
  <si>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</si>
  <si>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</si>
  <si>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</si>
  <si>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</si>
  <si>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</si>
  <si>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</si>
  <si>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</si>
  <si>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</si>
  <si>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</si>
  <si>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</si>
  <si>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</si>
  <si>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</si>
  <si>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</si>
  <si>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</si>
  <si>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</si>
  <si>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</si>
  <si>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</si>
  <si>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</si>
  <si>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</si>
  <si>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</si>
  <si>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</si>
  <si>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</si>
  <si>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</si>
  <si>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</si>
  <si>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</si>
  <si>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</si>
  <si>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</si>
  <si>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</si>
  <si>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</si>
  <si>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</si>
  <si>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</si>
  <si>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</si>
  <si>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</si>
  <si>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</si>
  <si>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</si>
  <si>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</si>
  <si>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</si>
  <si>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</si>
  <si>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</si>
  <si>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</si>
  <si>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</si>
  <si>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</si>
  <si>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</si>
  <si>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</si>
  <si>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</si>
  <si>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</si>
  <si>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</si>
  <si>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</si>
  <si>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</si>
  <si>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</si>
  <si>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</si>
  <si>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</si>
  <si>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</si>
  <si>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</si>
  <si>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</si>
  <si>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</si>
  <si>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</si>
  <si>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</si>
  <si>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</si>
  <si>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</si>
  <si>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</si>
  <si>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</si>
  <si>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</si>
  <si>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</si>
  <si>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</si>
  <si>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</si>
  <si>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</si>
  <si>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</si>
  <si>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</si>
  <si>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</si>
  <si>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</si>
  <si>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</si>
  <si>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</si>
  <si>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</si>
  <si>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</si>
  <si>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</si>
  <si>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</si>
  <si>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</si>
  <si>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</si>
  <si>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</si>
  <si>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</si>
  <si>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</si>
  <si>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</si>
  <si>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</si>
  <si>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</si>
  <si>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</si>
  <si>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</si>
  <si>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</si>
  <si>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</si>
  <si>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</si>
  <si>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</si>
  <si>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</si>
  <si>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</si>
  <si>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</si>
  <si>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</si>
  <si>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</si>
  <si>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</si>
  <si>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</si>
  <si>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</si>
  <si>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</si>
  <si>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</si>
  <si>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</si>
  <si>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</si>
  <si>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</si>
  <si>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</si>
  <si>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</si>
  <si>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</si>
  <si>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</si>
  <si>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</si>
  <si>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</si>
  <si>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</si>
  <si>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</si>
  <si>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</si>
  <si>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</si>
  <si>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</si>
  <si>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</si>
  <si>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</si>
  <si>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</si>
  <si>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</si>
  <si>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</si>
  <si>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</si>
  <si>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</si>
  <si>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</si>
  <si>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</si>
  <si>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</si>
  <si>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</si>
  <si>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</si>
  <si>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</si>
  <si>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</si>
  <si>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</si>
  <si>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</si>
  <si>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</si>
  <si>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</si>
  <si>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</si>
  <si>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</si>
  <si>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</si>
  <si>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</si>
  <si>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</si>
  <si>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</si>
  <si>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</si>
  <si>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</si>
  <si>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</si>
  <si>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</si>
  <si>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</si>
  <si>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</si>
  <si>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</si>
  <si>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</si>
  <si>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</si>
  <si>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</si>
  <si>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</si>
  <si>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</si>
  <si>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</si>
  <si>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</si>
  <si>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</si>
  <si>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</si>
  <si>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</si>
  <si>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</si>
  <si>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</si>
  <si>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</si>
  <si>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</si>
  <si>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</si>
  <si>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</si>
  <si>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</si>
  <si>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</si>
  <si>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</si>
  <si>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</si>
  <si>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</si>
  <si>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</si>
  <si>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</si>
  <si>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</si>
  <si>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</si>
  <si>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</si>
  <si>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</si>
  <si>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</si>
  <si>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</si>
  <si>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</si>
  <si>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</si>
  <si>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</si>
  <si>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</si>
  <si>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</si>
  <si>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</si>
  <si>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</si>
  <si>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</si>
  <si>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</si>
  <si>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</si>
  <si>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</si>
  <si>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</si>
  <si>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</si>
  <si>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</si>
  <si>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</si>
  <si>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</si>
  <si>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</si>
  <si>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</si>
  <si>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</si>
  <si>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</si>
  <si>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</si>
  <si>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</si>
  <si>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</si>
  <si>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</si>
  <si>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</si>
  <si>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</si>
  <si>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</si>
  <si>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</si>
  <si>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</si>
  <si>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</si>
  <si>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</si>
  <si>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</si>
  <si>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</si>
  <si>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</si>
  <si>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</si>
  <si>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</si>
  <si>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</si>
  <si>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</si>
  <si>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</si>
  <si>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</si>
  <si>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</si>
  <si>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</si>
  <si>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</si>
  <si>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</si>
  <si>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</si>
  <si>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</si>
  <si>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</si>
  <si>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</si>
  <si>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</si>
  <si>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</si>
  <si>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</si>
  <si>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</si>
  <si>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</si>
  <si>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</si>
  <si>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</si>
  <si>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</si>
  <si>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</si>
  <si>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</si>
  <si>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</si>
  <si>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</si>
  <si>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</si>
  <si>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</si>
  <si>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</si>
  <si>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</si>
  <si>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</si>
  <si>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</si>
  <si>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</si>
  <si>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</si>
  <si>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</si>
  <si>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</si>
  <si>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</si>
  <si>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</si>
  <si>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</si>
  <si>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</si>
  <si>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</si>
  <si>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</si>
  <si>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</si>
  <si>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</si>
  <si>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</si>
  <si>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</si>
  <si>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</si>
  <si>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</si>
  <si>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</si>
  <si>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</si>
  <si>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</si>
  <si>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</si>
  <si>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</si>
  <si>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</si>
  <si>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</si>
  <si>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</si>
  <si>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</si>
  <si>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</si>
  <si>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</si>
  <si>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</si>
  <si>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</si>
  <si>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</si>
  <si>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</si>
  <si>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</si>
  <si>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</si>
  <si>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</si>
  <si>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</si>
  <si>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</si>
  <si>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</si>
  <si>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</si>
  <si>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</si>
  <si>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</si>
  <si>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</si>
  <si>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</si>
  <si>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</si>
  <si>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</si>
  <si>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</si>
  <si>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</si>
  <si>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</si>
  <si>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</si>
  <si>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</si>
  <si>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</si>
  <si>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</si>
  <si>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</si>
  <si>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</si>
  <si>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</si>
  <si>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</si>
  <si>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</si>
  <si>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</si>
  <si>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</si>
  <si>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</si>
  <si>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</si>
  <si>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</si>
  <si>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</si>
  <si>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</si>
  <si>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</si>
  <si>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</si>
  <si>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</si>
  <si>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</si>
  <si>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</si>
  <si>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</si>
  <si>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</si>
  <si>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</si>
  <si>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</si>
  <si>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</si>
  <si>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</si>
  <si>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</si>
  <si>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</si>
  <si>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</si>
  <si>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</si>
  <si>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</si>
  <si>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</si>
  <si>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</si>
  <si>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</si>
  <si>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</si>
  <si>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</si>
  <si>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</si>
  <si>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</si>
  <si>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</si>
  <si>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</si>
  <si>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</si>
  <si>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</si>
  <si>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</si>
  <si>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</si>
  <si>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</si>
  <si>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</si>
  <si>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</si>
  <si>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</si>
  <si>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</si>
  <si>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</si>
  <si>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</si>
  <si>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</si>
  <si>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</si>
  <si>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</si>
  <si>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</si>
  <si>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</si>
  <si>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</si>
  <si>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</si>
  <si>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</si>
  <si>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</si>
  <si>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</si>
  <si>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</si>
  <si>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</si>
  <si>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</si>
  <si>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</si>
  <si>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</si>
  <si>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</si>
  <si>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</si>
  <si>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</si>
  <si>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</si>
  <si>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</si>
  <si>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</si>
  <si>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</si>
  <si>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</si>
  <si>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</si>
  <si>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</si>
  <si>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</si>
  <si>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</si>
  <si>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</si>
  <si>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</si>
  <si>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</si>
  <si>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</si>
  <si>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</si>
  <si>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</si>
  <si>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</si>
  <si>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</si>
  <si>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</si>
  <si>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</si>
  <si>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</si>
  <si>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</si>
  <si>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</si>
  <si>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</si>
  <si>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</si>
  <si>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</si>
  <si>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</si>
  <si>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</si>
  <si>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</si>
  <si>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</si>
  <si>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</si>
  <si>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</si>
  <si>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</si>
  <si>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</si>
  <si>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</si>
  <si>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</si>
  <si>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</si>
  <si>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</si>
  <si>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</si>
  <si>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</si>
  <si>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</si>
  <si>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</si>
  <si>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</si>
  <si>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</si>
  <si>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</si>
  <si>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</si>
  <si>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</si>
  <si>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</si>
  <si>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</si>
  <si>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</si>
  <si>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</si>
  <si>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</si>
  <si>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</si>
  <si>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</si>
  <si>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</si>
  <si>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</si>
  <si>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</si>
  <si>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</si>
  <si>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</si>
  <si>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</si>
  <si>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</si>
  <si>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</si>
  <si>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</si>
  <si>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</si>
  <si>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</si>
  <si>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</si>
  <si>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</si>
  <si>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</si>
  <si>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</si>
  <si>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</si>
  <si>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</si>
  <si>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</si>
  <si>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</si>
  <si>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</si>
  <si>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</si>
  <si>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</si>
  <si>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</si>
  <si>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</si>
  <si>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</si>
  <si>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</si>
  <si>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</si>
  <si>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</si>
  <si>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</si>
  <si>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</si>
  <si>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</si>
  <si>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</si>
  <si>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</si>
  <si>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</si>
  <si>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</si>
  <si>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</si>
  <si>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</si>
  <si>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</si>
  <si>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</si>
  <si>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</si>
  <si>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</si>
  <si>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</si>
  <si>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</si>
  <si>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</si>
  <si>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</si>
  <si>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</si>
  <si>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</si>
  <si>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</si>
  <si>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</si>
  <si>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</si>
  <si>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</si>
  <si>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</si>
  <si>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</si>
  <si>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</si>
  <si>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</si>
  <si>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</si>
  <si>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</si>
  <si>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</si>
  <si>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</si>
  <si>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</si>
  <si>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</si>
  <si>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</si>
  <si>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</si>
  <si>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</si>
  <si>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</si>
  <si>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</si>
  <si>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</si>
  <si>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</si>
  <si>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</si>
  <si>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</si>
  <si>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</si>
  <si>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</si>
  <si>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</si>
  <si>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</si>
  <si>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</si>
  <si>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</si>
  <si>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</si>
  <si>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</si>
  <si>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</si>
  <si>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</si>
  <si>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</si>
  <si>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</si>
  <si>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</si>
  <si>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</si>
  <si>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</si>
  <si>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</si>
  <si>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</si>
  <si>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</si>
  <si>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</si>
  <si>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</si>
  <si>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</si>
  <si>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</si>
  <si>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</si>
  <si>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</si>
  <si>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</si>
  <si>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</si>
  <si>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</si>
  <si>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</si>
  <si>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</si>
  <si>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</si>
  <si>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</si>
  <si>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</si>
  <si>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</si>
  <si>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</si>
  <si>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</si>
  <si>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</si>
  <si>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</si>
  <si>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</si>
  <si>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</si>
  <si>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</si>
  <si>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</si>
  <si>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</si>
  <si>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</si>
  <si>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</si>
  <si>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</si>
  <si>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</si>
  <si>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</si>
  <si>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</si>
  <si>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</si>
  <si>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</si>
  <si>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</si>
  <si>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</si>
  <si>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</si>
  <si>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</si>
  <si>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</si>
  <si>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</si>
  <si>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</si>
  <si>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</si>
  <si>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</si>
  <si>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</si>
  <si>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</si>
  <si>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</si>
  <si>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</si>
  <si>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</si>
  <si>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</si>
  <si>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</si>
  <si>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</si>
  <si>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</si>
  <si>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</si>
  <si>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</si>
  <si>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</si>
  <si>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</si>
  <si>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</si>
  <si>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</si>
  <si>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</si>
  <si>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</si>
  <si>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</si>
  <si>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</si>
  <si>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</si>
  <si>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</si>
  <si>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</si>
  <si>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</si>
  <si>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</si>
  <si>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</si>
  <si>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</si>
  <si>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</si>
  <si>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</si>
  <si>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</si>
  <si>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</si>
  <si>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</si>
  <si>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</si>
  <si>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</si>
  <si>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</si>
  <si>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</si>
  <si>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</si>
  <si>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</si>
  <si>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</si>
  <si>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</si>
  <si>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</si>
  <si>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</si>
  <si>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</si>
  <si>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</si>
  <si>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</si>
  <si>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</si>
  <si>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</si>
  <si>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</si>
  <si>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</si>
  <si>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</si>
  <si>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</si>
  <si>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</si>
  <si>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</si>
  <si>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</si>
  <si>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</si>
  <si>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</si>
  <si>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</si>
  <si>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</si>
  <si>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</si>
  <si>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</si>
  <si>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</si>
  <si>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</si>
  <si>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</si>
  <si>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</si>
  <si>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</si>
  <si>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</si>
  <si>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</si>
  <si>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</si>
  <si>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</si>
  <si>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</si>
  <si>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</si>
  <si>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</si>
  <si>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</si>
  <si>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</si>
  <si>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</si>
  <si>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</si>
  <si>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</si>
  <si>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</si>
  <si>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</si>
  <si>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</si>
  <si>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</si>
  <si>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</si>
  <si>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</si>
  <si>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</si>
  <si>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</si>
  <si>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</si>
  <si>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</si>
  <si>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</si>
  <si>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</si>
  <si>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</si>
  <si>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</si>
  <si>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</si>
  <si>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</si>
  <si>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</si>
  <si>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</si>
  <si>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</si>
  <si>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</si>
  <si>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</si>
  <si>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</si>
  <si>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</si>
  <si>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</si>
  <si>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</si>
  <si>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</si>
  <si>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</si>
  <si>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</si>
  <si>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</si>
  <si>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</si>
  <si>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</si>
  <si>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</si>
  <si>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</si>
  <si>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</si>
  <si>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</si>
  <si>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</si>
  <si>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</si>
  <si>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</si>
  <si>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</si>
  <si>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</si>
  <si>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</si>
  <si>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</si>
  <si>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</si>
  <si>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</si>
  <si>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</si>
  <si>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</si>
  <si>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</si>
  <si>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</si>
  <si>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</si>
  <si>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</si>
  <si>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</si>
  <si>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</si>
  <si>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</si>
  <si>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</si>
  <si>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</si>
  <si>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</si>
  <si>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</si>
  <si>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</si>
  <si>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</si>
  <si>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</si>
  <si>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</si>
  <si>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</si>
  <si>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</si>
  <si>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</si>
  <si>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</si>
  <si>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</si>
  <si>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</si>
  <si>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</si>
  <si>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</si>
  <si>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</si>
  <si>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</si>
  <si>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</si>
  <si>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</si>
  <si>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</si>
  <si>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</si>
  <si>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</si>
  <si>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</si>
  <si>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</si>
  <si>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</si>
  <si>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</si>
  <si>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</si>
  <si>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</si>
  <si>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</si>
  <si>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</si>
  <si>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</si>
  <si>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</si>
  <si>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</si>
  <si>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</si>
  <si>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</si>
  <si>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</si>
  <si>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</si>
  <si>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</si>
  <si>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</si>
  <si>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</si>
  <si>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</si>
  <si>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</si>
  <si>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</si>
  <si>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</si>
  <si>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</si>
  <si>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</si>
  <si>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</si>
  <si>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</si>
  <si>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</si>
  <si>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</si>
  <si>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</si>
  <si>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</si>
  <si>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</si>
  <si>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</si>
  <si>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</si>
  <si>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</si>
  <si>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</si>
  <si>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</si>
  <si>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</si>
  <si>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</si>
  <si>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</si>
  <si>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</si>
  <si>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</si>
  <si>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</si>
  <si>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</si>
  <si>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</si>
  <si>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</si>
  <si>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</si>
  <si>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</si>
  <si>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</si>
  <si>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</si>
  <si>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</si>
  <si>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</si>
  <si>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</si>
  <si>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</si>
  <si>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</si>
  <si>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</si>
  <si>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</si>
  <si>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</si>
  <si>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</si>
  <si>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</si>
  <si>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</si>
  <si>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</si>
  <si>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</si>
  <si>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</si>
  <si>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</si>
  <si>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</si>
  <si>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</si>
  <si>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</si>
  <si>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</si>
  <si>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</si>
  <si>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</si>
  <si>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</si>
  <si>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</si>
  <si>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</si>
  <si>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</si>
  <si>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</si>
  <si>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</si>
  <si>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</si>
  <si>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</si>
  <si>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</si>
  <si>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</si>
  <si>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</si>
  <si>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</si>
  <si>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</si>
  <si>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</si>
  <si>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</si>
  <si>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</si>
  <si>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</si>
  <si>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</si>
  <si>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</si>
  <si>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</si>
  <si>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</si>
  <si>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</si>
  <si>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</si>
  <si>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</si>
  <si>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</si>
  <si>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</si>
  <si>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</si>
  <si>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</si>
  <si>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</si>
  <si>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</si>
  <si>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</si>
  <si>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</si>
  <si>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</si>
  <si>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</si>
  <si>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</si>
  <si>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</si>
  <si>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</si>
  <si>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</si>
  <si>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</si>
  <si>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</si>
  <si>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</si>
  <si>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</si>
  <si>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</si>
  <si>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</si>
  <si>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</si>
  <si>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</si>
  <si>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</si>
  <si>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</si>
  <si>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</si>
  <si>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</si>
  <si>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</si>
  <si>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</si>
  <si>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</si>
  <si>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</si>
  <si>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</si>
  <si>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</si>
  <si>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</si>
  <si>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</si>
  <si>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</si>
  <si>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</si>
  <si>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</si>
  <si>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</si>
  <si>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</si>
  <si>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</si>
  <si>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</si>
  <si>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</si>
  <si>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</si>
  <si>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</si>
  <si>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</si>
  <si>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</si>
  <si>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</si>
  <si>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</si>
  <si>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</si>
  <si>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</si>
  <si>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</si>
  <si>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</si>
  <si>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</si>
  <si>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</si>
  <si>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</si>
  <si>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</si>
  <si>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</si>
  <si>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</si>
  <si>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</si>
  <si>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</si>
  <si>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</si>
  <si>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</si>
  <si>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</si>
  <si>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</si>
  <si>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</si>
  <si>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</si>
  <si>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</si>
  <si>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</si>
  <si>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</si>
  <si>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</si>
  <si>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</si>
  <si>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</si>
  <si>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</si>
  <si>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</si>
  <si>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</si>
  <si>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</si>
  <si>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</si>
  <si>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</si>
  <si>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</si>
  <si>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</si>
  <si>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</si>
  <si>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</si>
  <si>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</si>
  <si>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</si>
  <si>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</si>
  <si>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</si>
  <si>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</si>
  <si>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</si>
  <si>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</si>
  <si>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</si>
  <si>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</si>
  <si>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</si>
  <si>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</si>
  <si>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</si>
  <si>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</si>
  <si>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</si>
  <si>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</si>
  <si>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</si>
  <si>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</si>
  <si>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</si>
  <si>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</si>
  <si>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</si>
  <si>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</si>
  <si>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</si>
  <si>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</si>
  <si>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</si>
  <si>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</si>
  <si>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</si>
  <si>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</si>
  <si>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</si>
  <si>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</si>
  <si>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</si>
  <si>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</si>
  <si>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</si>
  <si>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</si>
  <si>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</si>
  <si>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</si>
  <si>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</si>
  <si>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</si>
  <si>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</si>
  <si>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</si>
  <si>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</si>
  <si>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</si>
  <si>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</si>
  <si>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</si>
  <si>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</si>
  <si>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</si>
  <si>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</si>
  <si>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</si>
  <si>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</si>
  <si>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</si>
  <si>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</si>
  <si>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</si>
  <si>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</si>
  <si>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</si>
  <si>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</si>
  <si>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</si>
  <si>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</si>
  <si>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</si>
  <si>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</si>
  <si>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</si>
  <si>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</si>
  <si>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</si>
  <si>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</si>
  <si>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</si>
  <si>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</si>
  <si>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</si>
  <si>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</si>
  <si>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</si>
  <si>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</si>
  <si>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</si>
  <si>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</si>
  <si>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</si>
  <si>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</si>
  <si>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</si>
  <si>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</si>
  <si>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</si>
  <si>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</si>
  <si>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</si>
  <si>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</si>
  <si>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</si>
  <si>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</si>
  <si>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</si>
  <si>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</si>
  <si>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</si>
  <si>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</si>
  <si>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</si>
  <si>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</si>
  <si>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</si>
  <si>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</si>
  <si>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</si>
  <si>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</si>
  <si>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</si>
  <si>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</si>
  <si>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</si>
  <si>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</si>
  <si>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</si>
  <si>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</si>
  <si>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</si>
  <si>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</si>
  <si>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</si>
  <si>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</si>
  <si>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</si>
  <si>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</si>
  <si>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</si>
  <si>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</si>
  <si>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</si>
  <si>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</si>
  <si>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</si>
  <si>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</si>
  <si>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</si>
  <si>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</si>
  <si>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</si>
  <si>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</si>
  <si>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</si>
  <si>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</si>
  <si>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</si>
  <si>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</si>
  <si>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</si>
  <si>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</si>
  <si>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</si>
  <si>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</si>
  <si>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</si>
  <si>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</si>
  <si>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</si>
  <si>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</si>
  <si>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</si>
  <si>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</si>
  <si>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</si>
  <si>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</si>
  <si>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</si>
  <si>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</si>
  <si>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</si>
  <si>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</si>
  <si>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</si>
  <si>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</si>
  <si>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</si>
  <si>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</si>
  <si>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</si>
  <si>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</si>
  <si>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</si>
  <si>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</si>
  <si>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</si>
  <si>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</si>
  <si>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</si>
  <si>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</si>
  <si>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</si>
  <si>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</si>
  <si>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</si>
  <si>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</si>
  <si>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</si>
  <si>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</si>
  <si>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</si>
  <si>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</si>
  <si>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</si>
  <si>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</si>
  <si>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</si>
  <si>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</si>
  <si>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</si>
  <si>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</si>
  <si>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</si>
  <si>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</si>
  <si>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</si>
  <si>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</si>
  <si>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</si>
  <si>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</si>
  <si>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</si>
  <si>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</si>
  <si>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</si>
  <si>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</si>
  <si>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</si>
  <si>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</si>
  <si>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</si>
  <si>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</si>
  <si>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</si>
  <si>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</si>
  <si>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</si>
  <si>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</si>
  <si>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</si>
  <si>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</si>
  <si>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</si>
  <si>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</si>
  <si>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</si>
  <si>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</si>
  <si>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</si>
  <si>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</si>
  <si>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</si>
  <si>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</si>
  <si>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</si>
  <si>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</si>
  <si>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</si>
  <si>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</si>
  <si>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</si>
  <si>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</si>
  <si>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</si>
  <si>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</si>
  <si>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</si>
  <si>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</si>
  <si>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</si>
  <si>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</si>
  <si>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</si>
  <si>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</si>
  <si>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</si>
  <si>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</si>
  <si>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</si>
  <si>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</si>
  <si>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</si>
  <si>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</si>
  <si>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</si>
  <si>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</si>
  <si>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</si>
  <si>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</si>
  <si>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</si>
  <si>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</si>
  <si>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</si>
  <si>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</si>
  <si>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</si>
  <si>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</si>
  <si>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</si>
  <si>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</si>
  <si>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</si>
  <si>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</si>
  <si>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</si>
  <si>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</si>
  <si>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</si>
  <si>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</si>
  <si>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</si>
  <si>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</si>
  <si>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</si>
  <si>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</si>
  <si>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</si>
  <si>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</si>
  <si>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</si>
  <si>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</si>
  <si>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</si>
  <si>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</si>
  <si>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</si>
  <si>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</si>
  <si>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</si>
  <si>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</si>
  <si>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</si>
  <si>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</si>
  <si>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</si>
  <si>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</si>
  <si>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</si>
  <si>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</si>
  <si>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</si>
  <si>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</si>
  <si>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</si>
  <si>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</si>
  <si>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</si>
  <si>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</si>
  <si>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</si>
  <si>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</si>
  <si>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</si>
  <si>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</si>
  <si>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</si>
  <si>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</si>
  <si>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</si>
  <si>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</si>
  <si>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</si>
  <si>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</si>
  <si>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</si>
  <si>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</si>
  <si>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</si>
  <si>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</si>
  <si>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</si>
  <si>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</si>
  <si>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</si>
  <si>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</si>
  <si>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</si>
  <si>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</si>
  <si>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</si>
  <si>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</si>
  <si>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</si>
  <si>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</si>
  <si>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</si>
  <si>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</si>
  <si>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</si>
  <si>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</si>
  <si>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</si>
  <si>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</si>
  <si>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</si>
  <si>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</si>
  <si>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</si>
  <si>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</si>
  <si>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</si>
  <si>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</si>
  <si>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</si>
  <si>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</si>
  <si>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</si>
  <si>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</si>
  <si>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</si>
  <si>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</si>
  <si>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</si>
  <si>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</si>
  <si>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</si>
  <si>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</si>
  <si>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</si>
  <si>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</si>
  <si>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</si>
  <si>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</si>
  <si>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</si>
  <si>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</si>
  <si>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</si>
  <si>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</si>
  <si>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</si>
  <si>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</si>
  <si>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</si>
  <si>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</si>
  <si>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</si>
  <si>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</si>
  <si>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</si>
  <si>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</si>
  <si>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</si>
  <si>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</si>
  <si>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</si>
  <si>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</si>
  <si>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</si>
  <si>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</si>
  <si>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</si>
  <si>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</si>
  <si>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</si>
  <si>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</si>
  <si>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</si>
  <si>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</si>
  <si>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</si>
  <si>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</si>
  <si>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</si>
  <si>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</si>
  <si>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</si>
  <si>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</si>
  <si>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</si>
  <si>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</si>
  <si>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</si>
  <si>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</si>
  <si>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</si>
  <si>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</si>
  <si>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</si>
  <si>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</si>
  <si>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</si>
  <si>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</si>
  <si>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</si>
  <si>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</si>
  <si>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</si>
  <si>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</si>
  <si>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</si>
  <si>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</si>
  <si>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</si>
  <si>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</si>
  <si>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</si>
  <si>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</si>
  <si>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</si>
  <si>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</si>
  <si>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</si>
  <si>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</si>
  <si>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</si>
  <si>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</si>
  <si>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</si>
  <si>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</si>
  <si>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</si>
  <si>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</si>
  <si>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</si>
  <si>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</si>
  <si>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</si>
  <si>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</si>
  <si>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</si>
  <si>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</si>
  <si>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</si>
  <si>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</si>
  <si>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</si>
  <si>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</si>
  <si>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</si>
  <si>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</si>
  <si>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</si>
  <si>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</si>
  <si>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</si>
  <si>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</si>
  <si>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</si>
  <si>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</si>
  <si>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</si>
  <si>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</si>
  <si>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</si>
  <si>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</si>
  <si>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</si>
  <si>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</si>
  <si>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</si>
  <si>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</si>
  <si>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</si>
  <si>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</si>
  <si>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</si>
  <si>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</si>
  <si>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</si>
  <si>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</si>
  <si>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</si>
  <si>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</si>
  <si>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</si>
  <si>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</si>
  <si>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</si>
  <si>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</si>
  <si>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</si>
  <si>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</si>
  <si>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</si>
  <si>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</si>
  <si>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</si>
  <si>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</si>
  <si>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</si>
  <si>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</si>
  <si>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</si>
  <si>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</si>
  <si>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</si>
  <si>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</si>
  <si>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</si>
  <si>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</si>
  <si>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</si>
  <si>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</si>
  <si>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</si>
  <si>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</si>
  <si>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</si>
  <si>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</si>
  <si>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</si>
  <si>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</si>
  <si>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</si>
  <si>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</si>
  <si>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</si>
  <si>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</si>
  <si>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</si>
  <si>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</si>
  <si>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</si>
  <si>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</si>
  <si>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</si>
  <si>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</si>
  <si>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</si>
  <si>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</si>
  <si>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</si>
  <si>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</si>
  <si>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</si>
  <si>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</si>
  <si>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</si>
  <si>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</si>
  <si>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</si>
  <si>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</si>
  <si>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</si>
  <si>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</si>
  <si>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</si>
  <si>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</si>
  <si>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</si>
  <si>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</si>
  <si>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</si>
  <si>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</si>
  <si>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</si>
  <si>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</si>
  <si>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</si>
  <si>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</si>
  <si>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</si>
  <si>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</si>
  <si>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</si>
  <si>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</si>
  <si>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</si>
  <si>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</si>
  <si>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</si>
  <si>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</si>
  <si>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</si>
  <si>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</si>
  <si>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</si>
  <si>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</si>
  <si>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</si>
  <si>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</si>
  <si>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</si>
  <si>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</si>
  <si>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</si>
  <si>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</si>
  <si>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</si>
  <si>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</si>
  <si>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</si>
  <si>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</si>
  <si>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</si>
  <si>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</si>
  <si>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</si>
  <si>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</si>
  <si>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</si>
  <si>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</si>
  <si>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</si>
  <si>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</si>
  <si>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</si>
  <si>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</si>
  <si>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</si>
  <si>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</si>
  <si>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</si>
  <si>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</si>
  <si>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</si>
  <si>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</si>
  <si>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</si>
  <si>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</si>
  <si>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</si>
  <si>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</si>
  <si>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</si>
  <si>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</si>
  <si>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</si>
  <si>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</si>
  <si>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</si>
  <si>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</si>
  <si>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</si>
  <si>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</si>
  <si>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</si>
  <si>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</si>
  <si>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</si>
  <si>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</si>
  <si>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</si>
  <si>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</si>
  <si>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</si>
  <si>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</si>
  <si>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</si>
  <si>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</si>
  <si>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</si>
  <si>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</si>
  <si>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</si>
  <si>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</si>
  <si>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</si>
  <si>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</si>
  <si>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</si>
  <si>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</si>
  <si>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</si>
  <si>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</si>
  <si>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</si>
  <si>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</si>
  <si>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</si>
  <si>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</si>
  <si>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</si>
  <si>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</si>
  <si>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</si>
  <si>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</si>
  <si>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</si>
  <si>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</si>
  <si>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</si>
  <si>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</si>
  <si>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</si>
  <si>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</si>
  <si>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</si>
  <si>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</si>
  <si>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</si>
  <si>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</si>
  <si>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</si>
  <si>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</si>
  <si>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</si>
  <si>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</si>
  <si>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</si>
  <si>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</si>
  <si>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</si>
  <si>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</si>
  <si>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</si>
  <si>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</si>
  <si>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</si>
  <si>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</si>
  <si>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</si>
  <si>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</si>
  <si>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</si>
  <si>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</si>
  <si>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</si>
  <si>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</si>
  <si>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</si>
  <si>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</si>
  <si>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</si>
  <si>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</si>
  <si>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</si>
  <si>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</si>
  <si>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</si>
  <si>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</si>
  <si>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</si>
  <si>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</si>
  <si>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</si>
  <si>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</si>
  <si>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</si>
  <si>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</si>
  <si>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</si>
  <si>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</si>
  <si>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</si>
  <si>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</si>
  <si>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</si>
  <si>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</si>
  <si>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</si>
  <si>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</si>
  <si>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</si>
  <si>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</si>
  <si>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</si>
  <si>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</si>
  <si>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</si>
  <si>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</si>
  <si>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</si>
  <si>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</si>
  <si>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</si>
  <si>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</si>
  <si>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</si>
  <si>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</si>
  <si>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</si>
  <si>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</si>
  <si>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</si>
  <si>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</si>
  <si>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</si>
  <si>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</si>
  <si>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</si>
  <si>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</si>
  <si>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</si>
  <si>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</si>
  <si>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</si>
  <si>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</si>
  <si>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</si>
  <si>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</si>
  <si>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</si>
  <si>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</si>
  <si>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</si>
  <si>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</si>
  <si>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</si>
  <si>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</si>
  <si>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</si>
  <si>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</si>
  <si>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</si>
  <si>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</si>
  <si>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</si>
  <si>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</si>
  <si>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</si>
  <si>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</si>
  <si>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</si>
  <si>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</si>
  <si>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</si>
  <si>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</si>
  <si>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</si>
  <si>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</si>
  <si>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</si>
  <si>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</si>
  <si>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</si>
  <si>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</si>
  <si>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</si>
  <si>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</si>
  <si>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</si>
  <si>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</si>
  <si>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</si>
  <si>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</si>
  <si>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</si>
  <si>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</si>
  <si>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</si>
  <si>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</si>
  <si>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</si>
  <si>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</si>
  <si>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</si>
  <si>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</si>
  <si>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</si>
  <si>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</si>
  <si>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</si>
  <si>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</si>
  <si>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</si>
  <si>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</si>
  <si>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</si>
  <si>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</si>
  <si>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</si>
  <si>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</si>
  <si>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</si>
  <si>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</si>
  <si>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</si>
  <si>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</si>
  <si>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</si>
  <si>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</si>
  <si>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</si>
  <si>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</si>
  <si>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</si>
  <si>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</si>
  <si>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</si>
  <si>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</si>
  <si>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</si>
  <si>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</si>
  <si>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</si>
  <si>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</si>
  <si>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</si>
  <si>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</si>
  <si>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</si>
  <si>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</si>
  <si>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</si>
  <si>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</si>
  <si>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</si>
  <si>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</si>
  <si>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</si>
  <si>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</si>
  <si>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</si>
  <si>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</si>
  <si>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</si>
  <si>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</si>
  <si>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</si>
  <si>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</si>
  <si>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</si>
  <si>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</si>
  <si>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</si>
  <si>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</si>
  <si>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</si>
  <si>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</si>
  <si>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</si>
  <si>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</si>
  <si>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</si>
  <si>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</si>
  <si>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</si>
  <si>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</si>
  <si>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</si>
  <si>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</si>
  <si>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</si>
  <si>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</si>
  <si>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</si>
  <si>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</si>
  <si>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</si>
  <si>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</si>
  <si>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</si>
  <si>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</si>
  <si>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</si>
  <si>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</si>
  <si>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</si>
  <si>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</si>
  <si>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</si>
  <si>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</si>
  <si>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</si>
  <si>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</si>
  <si>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</si>
  <si>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</si>
  <si>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</si>
  <si>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</si>
  <si>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</si>
  <si>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</si>
  <si>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</si>
  <si>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</si>
  <si>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</si>
  <si>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</si>
  <si>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</si>
  <si>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</si>
  <si>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</si>
  <si>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</si>
  <si>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</si>
  <si>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</si>
  <si>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</si>
  <si>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</si>
  <si>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</si>
  <si>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</si>
  <si>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</si>
  <si>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</si>
  <si>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</si>
  <si>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</si>
  <si>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</si>
  <si>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</si>
  <si>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</si>
  <si>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</si>
  <si>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</si>
  <si>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</si>
  <si>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</si>
  <si>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</si>
  <si>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</si>
  <si>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</si>
  <si>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</si>
  <si>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</si>
  <si>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</si>
  <si>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</si>
  <si>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</si>
  <si>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</si>
  <si>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</si>
  <si>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</si>
  <si>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</si>
  <si>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</si>
  <si>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</si>
  <si>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</si>
  <si>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</si>
  <si>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</si>
  <si>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</si>
  <si>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</si>
  <si>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</si>
  <si>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</si>
  <si>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</si>
  <si>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</si>
  <si>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</si>
  <si>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</si>
  <si>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</si>
  <si>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</si>
  <si>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</si>
  <si>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</si>
  <si>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</si>
  <si>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</si>
  <si>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</si>
  <si>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</si>
  <si>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</si>
  <si>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</si>
  <si>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</si>
  <si>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</si>
  <si>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</si>
  <si>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</si>
  <si>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</si>
  <si>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</si>
  <si>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</si>
  <si>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</si>
  <si>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</si>
  <si>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</si>
  <si>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</si>
  <si>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</si>
  <si>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</si>
  <si>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</si>
  <si>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</si>
  <si>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</si>
  <si>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</si>
  <si>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</si>
  <si>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</si>
  <si>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</si>
  <si>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</si>
  <si>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</si>
  <si>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</si>
  <si>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</si>
  <si>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</si>
  <si>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</si>
  <si>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</si>
  <si>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</si>
  <si>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</si>
  <si>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</si>
  <si>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</si>
  <si>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</si>
  <si>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</si>
  <si>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</si>
  <si>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</si>
  <si>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</si>
  <si>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</si>
  <si>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</si>
  <si>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</si>
  <si>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</si>
  <si>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</si>
  <si>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</si>
  <si>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</si>
  <si>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</si>
  <si>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</si>
  <si>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</si>
  <si>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</si>
  <si>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</si>
  <si>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</si>
  <si>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</si>
  <si>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</si>
  <si>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</si>
  <si>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</si>
  <si>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</si>
  <si>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</si>
  <si>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</si>
  <si>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</si>
  <si>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</si>
  <si>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</si>
  <si>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</si>
  <si>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</si>
  <si>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</si>
  <si>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</si>
  <si>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</si>
  <si>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</si>
  <si>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</si>
  <si>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</si>
  <si>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</si>
  <si>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</si>
  <si>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</si>
  <si>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</si>
  <si>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</si>
  <si>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</si>
  <si>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</si>
  <si>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</si>
  <si>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</si>
  <si>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</si>
  <si>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</si>
  <si>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</si>
  <si>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</si>
  <si>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</si>
  <si>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</si>
  <si>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</si>
  <si>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</si>
  <si>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</si>
  <si>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</si>
  <si>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</si>
  <si>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</si>
  <si>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</si>
  <si>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</si>
  <si>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</si>
  <si>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</si>
  <si>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</si>
  <si>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</si>
  <si>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</si>
  <si>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</si>
  <si>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</si>
  <si>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</si>
  <si>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</si>
  <si>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</si>
  <si>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</si>
  <si>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</si>
  <si>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</si>
  <si>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</si>
  <si>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</si>
  <si>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</si>
  <si>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</si>
  <si>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</si>
  <si>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</si>
  <si>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</si>
  <si>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</si>
  <si>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</si>
  <si>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</si>
  <si>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</si>
  <si>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</si>
  <si>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</si>
  <si>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</si>
  <si>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</si>
  <si>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</si>
  <si>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</si>
  <si>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</si>
  <si>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</si>
  <si>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</si>
  <si>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</si>
  <si>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</si>
  <si>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</si>
  <si>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</si>
  <si>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</si>
  <si>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</si>
  <si>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</si>
  <si>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</si>
  <si>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</si>
  <si>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</si>
  <si>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</si>
  <si>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</si>
  <si>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</si>
  <si>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</si>
  <si>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</si>
  <si>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</si>
  <si>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</si>
  <si>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</si>
  <si>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</si>
  <si>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</si>
  <si>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</si>
  <si>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</si>
  <si>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</si>
  <si>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</si>
  <si>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</si>
  <si>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</si>
  <si>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</si>
  <si>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</si>
  <si>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</si>
  <si>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</si>
  <si>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</si>
  <si>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</si>
  <si>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</si>
  <si>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</si>
  <si>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</si>
  <si>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</si>
  <si>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</si>
  <si>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</si>
  <si>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</si>
  <si>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</si>
  <si>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</si>
  <si>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</si>
  <si>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</si>
  <si>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</si>
  <si>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</si>
  <si>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</si>
  <si>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</si>
  <si>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</si>
  <si>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</si>
  <si>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</si>
  <si>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</si>
  <si>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</si>
  <si>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</si>
  <si>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</si>
  <si>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</si>
  <si>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</si>
  <si>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</si>
  <si>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</si>
  <si>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</si>
  <si>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</si>
  <si>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</si>
  <si>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</si>
  <si>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</si>
  <si>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</si>
  <si>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</si>
  <si>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</si>
  <si>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</si>
  <si>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</si>
  <si>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</si>
  <si>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</si>
  <si>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</si>
  <si>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</si>
  <si>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</si>
  <si>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</si>
  <si>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</si>
  <si>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</si>
  <si>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</si>
  <si>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</si>
  <si>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</si>
  <si>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</si>
  <si>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</si>
  <si>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</si>
  <si>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</si>
  <si>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</si>
  <si>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</si>
  <si>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</si>
  <si>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</si>
  <si>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</si>
  <si>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</si>
  <si>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</si>
  <si>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</si>
  <si>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</si>
  <si>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</si>
  <si>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</si>
  <si>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</si>
  <si>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</si>
  <si>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</si>
  <si>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</si>
  <si>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</si>
  <si>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</si>
  <si>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</si>
  <si>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</si>
  <si>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</si>
  <si>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</si>
  <si>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</si>
  <si>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</si>
  <si>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</si>
  <si>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</si>
  <si>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</si>
  <si>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</si>
  <si>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</si>
  <si>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</si>
  <si>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</si>
  <si>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</si>
  <si>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</si>
  <si>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</si>
  <si>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</si>
  <si>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</si>
  <si>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</si>
  <si>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</si>
  <si>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</si>
  <si>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</si>
  <si>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</si>
  <si>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</si>
  <si>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</si>
  <si>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</si>
  <si>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</si>
  <si>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</si>
  <si>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</si>
  <si>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</si>
  <si>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</si>
  <si>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</si>
  <si>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</si>
  <si>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</si>
  <si>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</si>
  <si>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</si>
  <si>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</si>
  <si>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</si>
  <si>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</si>
  <si>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</si>
  <si>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</si>
  <si>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</si>
  <si>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</si>
  <si>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</si>
  <si>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</si>
  <si>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</si>
  <si>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</si>
  <si>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</si>
  <si>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</si>
  <si>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</si>
  <si>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</si>
  <si>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</si>
  <si>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</si>
  <si>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</si>
  <si>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</si>
  <si>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</si>
  <si>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</si>
  <si>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</si>
  <si>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</si>
  <si>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</si>
  <si>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</si>
  <si>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</si>
  <si>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</si>
  <si>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</si>
  <si>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</si>
  <si>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</si>
  <si>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</si>
  <si>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</si>
  <si>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</si>
  <si>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</si>
  <si>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</si>
  <si>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</si>
  <si>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</si>
  <si>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</si>
  <si>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</si>
  <si>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</si>
  <si>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</si>
  <si>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</si>
  <si>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</si>
  <si>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</si>
  <si>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</si>
  <si>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</si>
  <si>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</si>
  <si>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</si>
  <si>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</si>
  <si>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</si>
  <si>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</si>
  <si>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</si>
  <si>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</si>
  <si>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</si>
  <si>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</si>
  <si>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</si>
  <si>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</si>
  <si>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</si>
  <si>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</si>
  <si>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</si>
  <si>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</si>
  <si>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</si>
  <si>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</si>
  <si>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</si>
  <si>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</si>
  <si>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</si>
  <si>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</si>
  <si>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</si>
  <si>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</si>
  <si>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</si>
  <si>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</si>
  <si>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</si>
  <si>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</si>
  <si>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</si>
  <si>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</si>
  <si>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</si>
  <si>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</si>
  <si>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</si>
  <si>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</si>
  <si>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</si>
  <si>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</si>
  <si>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</si>
  <si>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</si>
  <si>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</si>
  <si>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</si>
  <si>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</si>
  <si>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</si>
  <si>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</si>
  <si>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</si>
  <si>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</si>
  <si>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</si>
  <si>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</si>
  <si>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</si>
  <si>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</si>
  <si>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</si>
  <si>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</si>
  <si>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</si>
  <si>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</si>
  <si>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</si>
  <si>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</si>
  <si>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</si>
  <si>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</si>
  <si>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</si>
  <si>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</si>
  <si>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</si>
  <si>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</si>
  <si>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</si>
  <si>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</si>
  <si>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</si>
  <si>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</si>
  <si>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</si>
  <si>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</si>
  <si>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</si>
  <si>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</si>
  <si>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</si>
  <si>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</si>
  <si>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</si>
  <si>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</si>
  <si>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</si>
  <si>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</si>
  <si>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</si>
  <si>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</si>
  <si>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</si>
  <si>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</si>
  <si>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</si>
  <si>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</si>
  <si>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</si>
  <si>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</si>
  <si>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</si>
  <si>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</si>
  <si>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</si>
  <si>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</si>
  <si>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</si>
  <si>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</si>
  <si>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</si>
  <si>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</si>
  <si>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</si>
  <si>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</si>
  <si>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</si>
  <si>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</si>
  <si>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</si>
  <si>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</si>
  <si>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</si>
  <si>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</si>
  <si>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</si>
  <si>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</si>
  <si>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</si>
  <si>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</si>
  <si>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</si>
  <si>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</si>
  <si>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</si>
  <si>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</si>
  <si>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</si>
  <si>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</si>
  <si>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</si>
  <si>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</si>
  <si>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</si>
  <si>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</si>
  <si>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</si>
  <si>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</si>
  <si>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</si>
  <si>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</si>
  <si>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</si>
  <si>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</si>
  <si>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</si>
  <si>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</si>
  <si>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</si>
  <si>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</si>
  <si>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</si>
  <si>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</si>
  <si>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</si>
  <si>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</si>
  <si>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</si>
  <si>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</si>
  <si>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</si>
  <si>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</si>
  <si>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</si>
  <si>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</si>
  <si>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</si>
  <si>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</si>
  <si>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</si>
  <si>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</si>
  <si>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</si>
  <si>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</si>
  <si>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</si>
  <si>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</si>
  <si>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</si>
  <si>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</si>
  <si>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</si>
  <si>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</si>
  <si>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</si>
  <si>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</si>
  <si>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</si>
  <si>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</si>
  <si>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</si>
  <si>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</si>
  <si>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</si>
  <si>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</si>
  <si>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</si>
  <si>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</si>
  <si>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</si>
  <si>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</si>
  <si>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</si>
  <si>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</si>
  <si>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</si>
  <si>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</si>
  <si>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</si>
  <si>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</si>
  <si>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</si>
  <si>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</si>
  <si>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</si>
  <si>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</si>
  <si>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</si>
  <si>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</si>
  <si>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</si>
  <si>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</si>
  <si>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</si>
  <si>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</si>
  <si>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</si>
  <si>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</si>
  <si>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</si>
  <si>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</si>
  <si>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</si>
  <si>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</si>
  <si>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</si>
  <si>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</si>
  <si>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</si>
  <si>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</si>
  <si>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</si>
  <si>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</si>
  <si>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</si>
  <si>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</si>
  <si>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</si>
  <si>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</si>
  <si>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</si>
  <si>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</si>
  <si>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</si>
  <si>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</si>
  <si>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</si>
  <si>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</si>
  <si>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</si>
  <si>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</si>
  <si>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</si>
  <si>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</si>
  <si>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</si>
  <si>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</si>
  <si>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</si>
  <si>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</si>
  <si>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</si>
  <si>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</si>
  <si>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</si>
  <si>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</si>
  <si>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</si>
  <si>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</si>
  <si>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</si>
  <si>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</si>
  <si>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</si>
  <si>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</si>
  <si>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</si>
  <si>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</si>
  <si>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</si>
  <si>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</si>
  <si>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</si>
  <si>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</si>
  <si>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</si>
  <si>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</si>
  <si>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</si>
  <si>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</si>
  <si>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</si>
  <si>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</si>
  <si>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</si>
  <si>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</si>
  <si>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</si>
  <si>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</si>
  <si>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</si>
  <si>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</si>
  <si>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</si>
  <si>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</si>
  <si>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</si>
  <si>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</si>
  <si>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</si>
  <si>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</si>
  <si>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</si>
  <si>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</si>
  <si>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</si>
  <si>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</si>
  <si>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</si>
  <si>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</si>
  <si>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</si>
  <si>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</si>
  <si>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</si>
  <si>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</si>
  <si>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</si>
  <si>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</si>
  <si>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</si>
  <si>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</si>
  <si>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</si>
  <si>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</si>
  <si>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</si>
  <si>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</si>
  <si>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</si>
  <si>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</si>
  <si>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</si>
  <si>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</si>
  <si>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</si>
  <si>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</si>
  <si>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</si>
  <si>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</si>
  <si>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</si>
  <si>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</si>
  <si>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</si>
  <si>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</si>
  <si>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</si>
  <si>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</si>
  <si>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</si>
  <si>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</si>
  <si>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</si>
  <si>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</si>
  <si>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</si>
  <si>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</si>
  <si>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</si>
  <si>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</si>
  <si>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</si>
  <si>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</si>
  <si>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</si>
  <si>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</si>
  <si>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</si>
  <si>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</si>
  <si>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</si>
  <si>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</si>
  <si>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</si>
  <si>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</si>
  <si>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</si>
  <si>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</si>
  <si>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</si>
  <si>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</si>
  <si>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</si>
  <si>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</si>
  <si>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</si>
  <si>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</si>
  <si>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</si>
  <si>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</si>
  <si>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</si>
  <si>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</si>
  <si>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</si>
  <si>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</si>
  <si>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</si>
  <si>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</si>
  <si>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</si>
  <si>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</si>
  <si>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</si>
  <si>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</si>
  <si>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</si>
  <si>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</si>
  <si>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</si>
  <si>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</si>
  <si>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</si>
  <si>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</si>
  <si>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</si>
  <si>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</si>
  <si>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</si>
  <si>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</si>
  <si>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</si>
  <si>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</si>
  <si>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</si>
  <si>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</si>
  <si>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</si>
  <si>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</si>
  <si>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</si>
  <si>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</si>
  <si>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</si>
  <si>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</si>
  <si>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</si>
  <si>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</si>
  <si>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</si>
  <si>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</si>
  <si>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</si>
  <si>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</si>
  <si>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</si>
  <si>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</si>
  <si>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</si>
  <si>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</si>
  <si>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</si>
  <si>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</si>
  <si>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</si>
  <si>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</si>
  <si>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</si>
  <si>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</si>
  <si>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</si>
  <si>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</si>
  <si>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</si>
  <si>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</si>
  <si>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</si>
  <si>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</si>
  <si>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</si>
  <si>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</si>
  <si>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</si>
  <si>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</si>
  <si>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</si>
  <si>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</si>
  <si>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</si>
  <si>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</si>
  <si>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</si>
  <si>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</si>
  <si>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</si>
  <si>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</si>
  <si>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</si>
  <si>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</si>
  <si>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</si>
  <si>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</si>
  <si>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</si>
  <si>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</si>
  <si>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</si>
  <si>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</si>
  <si>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</si>
  <si>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</si>
  <si>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</si>
  <si>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</si>
  <si>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</si>
  <si>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</si>
  <si>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</si>
  <si>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</si>
  <si>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</si>
  <si>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</si>
  <si>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</si>
  <si>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</si>
  <si>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</si>
  <si>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</si>
  <si>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</si>
  <si>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</si>
  <si>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</si>
  <si>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</si>
  <si>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</si>
  <si>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</si>
  <si>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</si>
  <si>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</si>
  <si>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</si>
  <si>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</si>
  <si>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</si>
  <si>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</si>
  <si>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</si>
  <si>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</si>
  <si>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</si>
  <si>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</si>
  <si>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</si>
  <si>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</si>
  <si>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</si>
  <si>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</si>
  <si>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</si>
  <si>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</si>
  <si>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</si>
  <si>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</si>
  <si>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</si>
  <si>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</si>
  <si>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</si>
  <si>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</si>
  <si>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</si>
  <si>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</si>
  <si>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</si>
  <si>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</si>
  <si>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</si>
  <si>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</si>
  <si>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</si>
  <si>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</si>
  <si>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</si>
  <si>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</si>
  <si>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</si>
  <si>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</si>
  <si>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</si>
  <si>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</si>
  <si>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</si>
  <si>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</si>
  <si>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</si>
  <si>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</si>
  <si>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</si>
  <si>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</si>
  <si>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</si>
  <si>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</si>
  <si>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</si>
  <si>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</si>
  <si>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</si>
  <si>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</si>
  <si>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</si>
  <si>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</si>
  <si>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</si>
  <si>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</si>
  <si>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</si>
  <si>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</si>
  <si>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</si>
  <si>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</si>
  <si>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</si>
  <si>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</si>
  <si>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</si>
  <si>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</si>
  <si>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</si>
  <si>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</si>
  <si>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</si>
  <si>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</si>
  <si>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</si>
  <si>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</si>
  <si>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</si>
  <si>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</si>
  <si>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</si>
  <si>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</si>
  <si>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</si>
  <si>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</si>
  <si>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</si>
  <si>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</si>
  <si>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</si>
  <si>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</si>
  <si>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</si>
  <si>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</si>
  <si>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</si>
  <si>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</si>
  <si>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</si>
  <si>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</si>
  <si>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</si>
  <si>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</si>
  <si>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</si>
  <si>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</si>
  <si>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</si>
  <si>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</si>
  <si>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</si>
  <si>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</si>
  <si>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</si>
  <si>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</si>
  <si>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</si>
  <si>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</si>
  <si>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</si>
  <si>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</si>
  <si>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</si>
  <si>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</si>
  <si>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</si>
  <si>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</si>
  <si>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</si>
  <si>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</si>
  <si>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</si>
  <si>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</si>
  <si>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</si>
  <si>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</si>
  <si>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</si>
  <si>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</si>
  <si>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</si>
  <si>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</si>
  <si>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</si>
  <si>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</si>
  <si>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</si>
  <si>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</si>
  <si>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</si>
  <si>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</si>
  <si>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</si>
  <si>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</si>
  <si>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</si>
  <si>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</si>
  <si>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</si>
  <si>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</si>
  <si>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</si>
  <si>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</si>
  <si>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</si>
  <si>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</si>
  <si>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</si>
  <si>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</si>
  <si>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</si>
  <si>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</si>
  <si>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</si>
  <si>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</si>
  <si>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</si>
  <si>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</si>
  <si>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</si>
  <si>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</si>
  <si>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</si>
  <si>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</si>
  <si>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</si>
  <si>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</si>
  <si>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</si>
  <si>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</si>
  <si>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</si>
  <si>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</si>
  <si>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</si>
  <si>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</si>
  <si>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</si>
  <si>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</si>
  <si>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</si>
  <si>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</si>
  <si>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</si>
  <si>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</si>
  <si>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</si>
  <si>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</si>
  <si>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</si>
  <si>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</si>
  <si>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</si>
  <si>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</si>
  <si>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</si>
  <si>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</si>
  <si>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</si>
  <si>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</si>
  <si>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</si>
  <si>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</si>
  <si>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</si>
  <si>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</si>
  <si>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</si>
  <si>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</si>
  <si>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</si>
  <si>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</si>
  <si>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</si>
  <si>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</si>
  <si>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</si>
  <si>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</si>
  <si>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</si>
  <si>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</si>
  <si>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</si>
  <si>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</si>
  <si>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</si>
  <si>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</si>
  <si>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</si>
  <si>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</si>
  <si>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</si>
  <si>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</si>
  <si>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</si>
  <si>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</si>
  <si>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</si>
  <si>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</si>
  <si>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</si>
  <si>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</si>
  <si>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</si>
  <si>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</si>
  <si>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</si>
  <si>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</si>
  <si>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</si>
  <si>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</si>
  <si>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</si>
  <si>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</si>
  <si>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</si>
  <si>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</si>
  <si>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</si>
  <si>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</si>
  <si>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</si>
  <si>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</si>
  <si>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</si>
  <si>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</si>
  <si>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</si>
  <si>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</si>
  <si>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</si>
  <si>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</si>
  <si>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</si>
  <si>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</si>
  <si>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</si>
  <si>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</si>
  <si>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</si>
  <si>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</si>
  <si>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</si>
  <si>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</si>
  <si>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</si>
  <si>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</si>
  <si>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</si>
  <si>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</si>
  <si>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</si>
  <si>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</si>
  <si>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</si>
  <si>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</si>
  <si>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</si>
  <si>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</si>
  <si>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</si>
  <si>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</si>
  <si>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</si>
  <si>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</si>
  <si>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</si>
  <si>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</si>
  <si>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</si>
  <si>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</si>
  <si>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</si>
  <si>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</si>
  <si>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</si>
  <si>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</si>
  <si>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</si>
  <si>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</si>
  <si>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</si>
  <si>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</si>
  <si>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</si>
  <si>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</si>
  <si>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</si>
  <si>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</si>
  <si>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</si>
  <si>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</si>
  <si>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</si>
  <si>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</si>
  <si>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</si>
  <si>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</si>
  <si>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</si>
  <si>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</si>
  <si>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</si>
  <si>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</si>
  <si>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</si>
  <si>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</si>
  <si>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</si>
  <si>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</si>
  <si>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</si>
  <si>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</si>
  <si>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</si>
  <si>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</si>
  <si>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</si>
  <si>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</si>
  <si>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</si>
  <si>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</si>
  <si>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</si>
  <si>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</si>
  <si>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</si>
  <si>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</si>
  <si>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</si>
  <si>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</si>
  <si>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</si>
  <si>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</si>
  <si>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</si>
  <si>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</si>
  <si>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</si>
  <si>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</si>
  <si>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</si>
  <si>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</si>
  <si>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</si>
  <si>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</si>
  <si>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</si>
  <si>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</si>
  <si>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</si>
  <si>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</si>
  <si>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</si>
  <si>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</si>
  <si>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</si>
  <si>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</si>
  <si>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</si>
  <si>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</si>
  <si>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</si>
  <si>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</si>
  <si>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</si>
  <si>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</si>
  <si>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</si>
  <si>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</si>
  <si>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</si>
  <si>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</si>
  <si>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</si>
  <si>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</si>
  <si>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</si>
  <si>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</si>
  <si>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</si>
  <si>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</si>
  <si>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</si>
  <si>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</si>
  <si>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</si>
  <si>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</si>
  <si>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</si>
  <si>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</si>
  <si>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</si>
  <si>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</si>
  <si>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</si>
  <si>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</si>
  <si>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</si>
  <si>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</si>
  <si>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</si>
  <si>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</si>
  <si>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</si>
  <si>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</si>
  <si>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</si>
  <si>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</si>
  <si>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</si>
  <si>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</si>
  <si>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</si>
  <si>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</si>
  <si>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</si>
  <si>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</si>
  <si>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</si>
  <si>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</si>
  <si>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</si>
  <si>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</si>
  <si>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</si>
  <si>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</si>
  <si>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</si>
  <si>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</si>
  <si>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</si>
  <si>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</si>
  <si>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</si>
  <si>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</si>
  <si>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</si>
  <si>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</si>
  <si>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</si>
  <si>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</si>
  <si>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</si>
  <si>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</si>
  <si>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</si>
  <si>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</si>
  <si>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</si>
  <si>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</si>
  <si>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</si>
  <si>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</si>
  <si>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</si>
  <si>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</si>
  <si>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</si>
  <si>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</si>
  <si>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</si>
  <si>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</si>
  <si>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</si>
  <si>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</si>
  <si>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</si>
  <si>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</si>
  <si>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</si>
  <si>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</si>
  <si>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</si>
  <si>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</si>
  <si>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</si>
  <si>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</si>
  <si>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</si>
  <si>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</si>
  <si>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</si>
  <si>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</si>
  <si>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</si>
  <si>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</si>
  <si>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</si>
  <si>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</si>
  <si>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</si>
  <si>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</si>
  <si>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</si>
  <si>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</si>
  <si>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</si>
  <si>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</si>
  <si>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</si>
  <si>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</si>
  <si>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</si>
  <si>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</si>
  <si>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</si>
  <si>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</si>
  <si>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</si>
  <si>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</si>
  <si>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</si>
  <si>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</si>
  <si>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</si>
  <si>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</si>
  <si>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</si>
  <si>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</si>
  <si>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</si>
  <si>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</si>
  <si>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</si>
  <si>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</si>
  <si>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</si>
  <si>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</si>
  <si>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</si>
  <si>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</si>
  <si>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</si>
  <si>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</si>
  <si>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</si>
  <si>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</si>
  <si>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</si>
  <si>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</si>
  <si>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</si>
  <si>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</si>
  <si>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</si>
  <si>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</si>
  <si>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</si>
  <si>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</si>
  <si>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</si>
  <si>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</si>
  <si>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</si>
  <si>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</si>
  <si>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</si>
  <si>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</si>
  <si>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</si>
  <si>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</si>
  <si>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</si>
  <si>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</si>
  <si>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</si>
  <si>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</si>
  <si>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</si>
  <si>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</si>
  <si>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</si>
  <si>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</si>
  <si>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</si>
  <si>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</si>
  <si>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</si>
  <si>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</si>
  <si>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</si>
  <si>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</si>
  <si>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</si>
  <si>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</si>
  <si>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</si>
  <si>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</si>
  <si>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</si>
  <si>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</si>
  <si>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</si>
  <si>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</si>
  <si>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</si>
  <si>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</si>
  <si>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</si>
  <si>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</si>
  <si>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</si>
  <si>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</si>
  <si>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</si>
  <si>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</si>
  <si>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</si>
  <si>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</si>
  <si>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</si>
  <si>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</si>
  <si>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</si>
  <si>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</si>
  <si>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</si>
  <si>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</si>
  <si>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</si>
  <si>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</si>
  <si>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</si>
  <si>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</si>
  <si>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</si>
  <si>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</si>
  <si>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</si>
  <si>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</si>
  <si>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</si>
  <si>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</si>
  <si>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</si>
  <si>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</si>
  <si>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</si>
  <si>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</si>
  <si>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</si>
  <si>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</si>
  <si>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</si>
  <si>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</si>
  <si>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</si>
  <si>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</si>
  <si>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</si>
  <si>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</si>
  <si>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</si>
  <si>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</si>
  <si>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</si>
  <si>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</si>
  <si>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</si>
  <si>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</si>
  <si>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</si>
  <si>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</si>
  <si>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</si>
  <si>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</si>
  <si>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</si>
  <si>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</si>
  <si>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</si>
  <si>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</si>
  <si>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</si>
  <si>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</si>
  <si>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</si>
  <si>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</si>
  <si>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</si>
  <si>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</si>
  <si>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</si>
  <si>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</si>
  <si>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</si>
  <si>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</si>
  <si>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</si>
  <si>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</si>
  <si>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</si>
  <si>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</si>
  <si>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</si>
  <si>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</si>
  <si>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</si>
  <si>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</si>
  <si>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</si>
  <si>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</si>
  <si>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</si>
  <si>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</si>
  <si>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</si>
  <si>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</si>
  <si>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</si>
  <si>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</si>
  <si>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</si>
  <si>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</si>
  <si>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</si>
  <si>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</si>
  <si>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</si>
  <si>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</si>
  <si>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</si>
  <si>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</si>
  <si>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</si>
  <si>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</si>
  <si>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</si>
  <si>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</si>
  <si>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</si>
  <si>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</si>
  <si>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</si>
  <si>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</si>
  <si>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</si>
  <si>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</si>
  <si>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</si>
  <si>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</si>
  <si>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</si>
  <si>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</si>
  <si>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</si>
  <si>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</si>
  <si>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</si>
  <si>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</si>
  <si>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</si>
  <si>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</si>
  <si>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</si>
  <si>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</si>
  <si>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</si>
  <si>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</si>
  <si>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</si>
  <si>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</si>
  <si>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</si>
  <si>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</si>
  <si>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</si>
  <si>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</si>
  <si>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</si>
  <si>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</si>
  <si>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</si>
  <si>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</si>
  <si>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</si>
  <si>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</si>
  <si>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</si>
  <si>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</si>
  <si>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</si>
  <si>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</si>
  <si>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</si>
  <si>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</si>
  <si>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</si>
  <si>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</si>
  <si>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</si>
  <si>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</si>
  <si>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</si>
  <si>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</si>
  <si>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</si>
  <si>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</si>
  <si>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</si>
  <si>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</si>
  <si>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</si>
  <si>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</si>
  <si>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</si>
  <si>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</si>
  <si>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</si>
  <si>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</si>
  <si>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</si>
  <si>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</si>
  <si>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</si>
  <si>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</si>
  <si>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</si>
  <si>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</si>
  <si>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</si>
  <si>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</si>
  <si>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</si>
  <si>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</si>
  <si>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</si>
  <si>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</si>
  <si>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</si>
  <si>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</si>
  <si>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</si>
  <si>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</si>
  <si>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</si>
  <si>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</si>
  <si>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</si>
  <si>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</si>
  <si>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</si>
  <si>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</si>
  <si>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</si>
  <si>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</si>
  <si>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</si>
  <si>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</si>
  <si>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</si>
  <si>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</si>
  <si>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</si>
  <si>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</si>
  <si>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</si>
  <si>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</si>
  <si>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</si>
  <si>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</si>
  <si>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</si>
  <si>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</si>
  <si>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</si>
  <si>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</si>
  <si>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</si>
  <si>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</si>
  <si>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</si>
  <si>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</si>
  <si>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</si>
  <si>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</si>
  <si>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</si>
  <si>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</si>
  <si>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</si>
  <si>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</si>
  <si>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</si>
  <si>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</si>
  <si>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</si>
  <si>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</si>
  <si>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</si>
  <si>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</si>
  <si>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</si>
  <si>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</si>
  <si>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</si>
  <si>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</si>
  <si>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</si>
  <si>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</si>
  <si>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</si>
  <si>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</si>
  <si>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</si>
  <si>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</si>
  <si>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</si>
  <si>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</si>
  <si>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</si>
  <si>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</si>
  <si>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</si>
  <si>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</si>
  <si>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</si>
  <si>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</si>
  <si>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</si>
  <si>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</si>
  <si>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</si>
  <si>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</si>
  <si>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</si>
  <si>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</si>
  <si>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</si>
  <si>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</si>
  <si>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</si>
  <si>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</si>
  <si>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</si>
  <si>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</si>
  <si>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</si>
  <si>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</si>
  <si>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</si>
  <si>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</si>
  <si>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</si>
  <si>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</si>
  <si>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</si>
  <si>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</si>
  <si>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</si>
  <si>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</si>
  <si>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</si>
  <si>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</si>
  <si>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</si>
  <si>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</si>
  <si>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</si>
  <si>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</si>
  <si>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</si>
  <si>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</si>
  <si>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</si>
  <si>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</si>
  <si>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</si>
  <si>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</si>
  <si>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</si>
  <si>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</si>
  <si>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</si>
  <si>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</si>
  <si>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</si>
  <si>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</si>
  <si>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</si>
  <si>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</si>
  <si>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</si>
  <si>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</si>
  <si>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</si>
  <si>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</si>
  <si>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</si>
  <si>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</si>
  <si>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</si>
  <si>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</si>
  <si>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</si>
  <si>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</si>
  <si>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</si>
  <si>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</si>
  <si>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</si>
  <si>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</si>
  <si>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</si>
  <si>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</si>
  <si>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</si>
  <si>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</si>
  <si>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</si>
  <si>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</si>
  <si>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</si>
  <si>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</si>
  <si>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</si>
  <si>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</si>
  <si>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</si>
  <si>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</si>
  <si>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</si>
  <si>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</si>
  <si>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</si>
  <si>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</si>
  <si>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</si>
  <si>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</si>
  <si>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</si>
  <si>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</si>
  <si>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</si>
  <si>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</si>
  <si>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</si>
  <si>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</si>
  <si>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</si>
  <si>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</si>
  <si>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</si>
  <si>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</si>
  <si>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</si>
  <si>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</si>
  <si>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</si>
  <si>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</si>
  <si>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</si>
  <si>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</si>
  <si>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</si>
  <si>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</si>
  <si>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</si>
  <si>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</si>
  <si>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</si>
  <si>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</si>
  <si>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</si>
  <si>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</si>
  <si>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</si>
  <si>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</si>
  <si>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</si>
  <si>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</si>
  <si>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</si>
  <si>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</si>
  <si>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</si>
  <si>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</si>
  <si>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</si>
  <si>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</si>
  <si>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</si>
  <si>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</si>
  <si>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</si>
  <si>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</si>
  <si>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</si>
  <si>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</si>
  <si>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</si>
  <si>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</si>
  <si>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</si>
  <si>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</si>
  <si>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</si>
  <si>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</si>
  <si>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</si>
  <si>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</si>
  <si>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</si>
  <si>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</si>
  <si>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</si>
  <si>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</si>
  <si>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</si>
  <si>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</si>
  <si>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</si>
  <si>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</si>
  <si>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</si>
  <si>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</si>
  <si>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</si>
  <si>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</si>
  <si>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</si>
  <si>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</si>
  <si>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</si>
  <si>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</si>
  <si>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</si>
  <si>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</si>
  <si>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</si>
  <si>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</si>
  <si>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</si>
  <si>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</si>
  <si>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</si>
  <si>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</si>
  <si>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</si>
  <si>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</si>
  <si>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</si>
  <si>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</si>
  <si>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</si>
  <si>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</si>
  <si>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</si>
  <si>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</si>
  <si>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</si>
  <si>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</si>
  <si>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</si>
  <si>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</si>
  <si>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</si>
  <si>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</si>
  <si>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</si>
  <si>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</si>
  <si>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</si>
  <si>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</si>
  <si>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</si>
  <si>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</si>
  <si>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</si>
  <si>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</si>
  <si>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</si>
  <si>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</si>
  <si>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</si>
  <si>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</si>
  <si>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</si>
  <si>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</si>
  <si>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</si>
  <si>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</si>
  <si>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</si>
  <si>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</si>
  <si>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</si>
  <si>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</si>
  <si>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</si>
  <si>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</si>
  <si>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</si>
  <si>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</si>
  <si>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</si>
  <si>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</si>
  <si>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</si>
  <si>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</si>
  <si>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</si>
  <si>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</si>
  <si>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</si>
  <si>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</si>
  <si>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</si>
  <si>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</si>
  <si>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</si>
  <si>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</si>
  <si>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</si>
  <si>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</si>
  <si>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</si>
  <si>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</si>
  <si>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</si>
  <si>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</si>
  <si>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</si>
  <si>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</si>
  <si>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</si>
  <si>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</si>
  <si>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</si>
  <si>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</si>
  <si>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</si>
  <si>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</si>
  <si>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</si>
  <si>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</si>
  <si>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</si>
  <si>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</si>
  <si>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</si>
  <si>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</si>
  <si>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</si>
  <si>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</si>
  <si>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</si>
  <si>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</si>
  <si>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</si>
  <si>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</si>
  <si>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</si>
  <si>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</si>
  <si>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</si>
  <si>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</si>
  <si>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</si>
  <si>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</si>
  <si>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</si>
  <si>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</si>
  <si>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</si>
  <si>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</si>
  <si>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</si>
  <si>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</si>
  <si>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</si>
  <si>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</si>
  <si>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</si>
  <si>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</si>
  <si>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</si>
  <si>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</si>
  <si>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</si>
  <si>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</si>
  <si>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</si>
  <si>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</si>
  <si>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</si>
  <si>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</si>
  <si>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</si>
  <si>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</si>
  <si>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</si>
  <si>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</si>
  <si>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</si>
  <si>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</si>
  <si>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</si>
  <si>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</si>
  <si>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</si>
  <si>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</si>
  <si>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</si>
  <si>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</si>
  <si>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</si>
  <si>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</si>
  <si>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</si>
  <si>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</si>
  <si>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</si>
  <si>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</si>
  <si>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</si>
  <si>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</si>
  <si>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</si>
  <si>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</si>
  <si>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</si>
  <si>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</si>
  <si>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</si>
  <si>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</si>
  <si>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</si>
  <si>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</si>
  <si>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</si>
  <si>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</si>
  <si>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</si>
  <si>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</si>
  <si>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</si>
  <si>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</si>
  <si>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</si>
  <si>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</si>
  <si>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</si>
  <si>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</si>
  <si>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</si>
  <si>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</si>
  <si>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</si>
  <si>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</si>
  <si>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</si>
  <si>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</si>
  <si>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</si>
  <si>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</si>
  <si>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</si>
  <si>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</si>
  <si>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</si>
  <si>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</si>
  <si>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</si>
  <si>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</si>
  <si>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</si>
  <si>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</si>
  <si>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</si>
  <si>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</si>
  <si>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</si>
  <si>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</si>
  <si>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</si>
  <si>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</si>
  <si>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</si>
  <si>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</si>
  <si>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</si>
  <si>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</si>
  <si>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</si>
  <si>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</si>
  <si>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</si>
  <si>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</si>
  <si>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</si>
  <si>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</si>
  <si>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</si>
  <si>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</si>
  <si>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</si>
  <si>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</si>
  <si>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</si>
  <si>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</si>
  <si>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</si>
  <si>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</si>
  <si>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</si>
  <si>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</si>
  <si>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</si>
  <si>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</si>
  <si>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</si>
  <si>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</si>
  <si>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</si>
  <si>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</si>
  <si>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</si>
  <si>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</si>
  <si>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</si>
  <si>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</si>
  <si>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</si>
  <si>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</si>
  <si>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</si>
  <si>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</si>
  <si>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</si>
  <si>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</si>
  <si>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</si>
  <si>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</si>
  <si>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</si>
  <si>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</si>
  <si>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</si>
  <si>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</si>
  <si>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</si>
  <si>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</si>
  <si>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</si>
  <si>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</si>
  <si>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</si>
  <si>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</si>
  <si>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</si>
  <si>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</si>
  <si>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</si>
  <si>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</si>
  <si>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</si>
  <si>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</si>
  <si>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</si>
  <si>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</si>
  <si>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</si>
  <si>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</si>
  <si>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</si>
  <si>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</si>
  <si>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</si>
  <si>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</si>
  <si>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</si>
  <si>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</si>
  <si>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</si>
  <si>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</si>
  <si>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</si>
  <si>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</si>
  <si>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</si>
  <si>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</si>
  <si>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</si>
  <si>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</si>
  <si>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</si>
  <si>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</si>
  <si>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</si>
  <si>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</si>
  <si>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</si>
  <si>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</si>
  <si>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</si>
  <si>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</si>
  <si>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</si>
  <si>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</si>
  <si>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</si>
  <si>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</si>
  <si>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</si>
  <si>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</si>
  <si>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</si>
  <si>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</si>
  <si>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</si>
  <si>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</si>
  <si>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</si>
  <si>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</si>
  <si>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</si>
  <si>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</si>
  <si>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</si>
  <si>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</si>
  <si>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</si>
  <si>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</si>
  <si>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</si>
  <si>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</si>
  <si>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</si>
  <si>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</si>
  <si>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</si>
  <si>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</si>
  <si>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</si>
  <si>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</si>
  <si>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</si>
  <si>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</si>
  <si>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</si>
  <si>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</si>
  <si>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</si>
  <si>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</si>
  <si>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</si>
  <si>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</si>
  <si>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</si>
  <si>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</si>
  <si>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</si>
  <si>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</si>
  <si>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</si>
  <si>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</si>
  <si>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</si>
  <si>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</si>
  <si>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</si>
  <si>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</si>
  <si>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</si>
  <si>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</si>
  <si>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</si>
  <si>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</si>
  <si>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</si>
  <si>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</si>
  <si>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</si>
  <si>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</si>
  <si>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</si>
  <si>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</si>
  <si>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</si>
  <si>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</si>
  <si>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</si>
  <si>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</si>
  <si>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</si>
  <si>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</si>
  <si>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</si>
  <si>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</si>
  <si>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</si>
  <si>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</si>
  <si>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</si>
  <si>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</si>
  <si>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</si>
  <si>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</si>
  <si>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</si>
  <si>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</si>
  <si>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</si>
  <si>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</si>
  <si>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</si>
  <si>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</si>
  <si>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</si>
  <si>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</si>
  <si>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</si>
  <si>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</si>
  <si>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</si>
  <si>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</si>
  <si>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</si>
  <si>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</si>
  <si>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</si>
  <si>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</si>
  <si>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</si>
  <si>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</si>
  <si>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</si>
  <si>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</si>
  <si>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</si>
  <si>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</si>
  <si>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</si>
  <si>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</si>
  <si>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</si>
  <si>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</si>
  <si>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</si>
  <si>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</si>
  <si>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</si>
  <si>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</si>
  <si>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</si>
  <si>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</si>
  <si>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</si>
  <si>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</si>
  <si>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</si>
  <si>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</si>
  <si>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</si>
  <si>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</si>
  <si>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</si>
  <si>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</si>
  <si>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</si>
  <si>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</si>
  <si>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</si>
  <si>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</si>
  <si>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</si>
  <si>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</si>
  <si>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</si>
  <si>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</si>
  <si>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</si>
  <si>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</si>
  <si>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</si>
  <si>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</si>
  <si>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</si>
  <si>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</si>
  <si>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</si>
  <si>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</si>
  <si>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</si>
  <si>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</si>
  <si>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</si>
  <si>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</si>
  <si>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</si>
  <si>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</si>
  <si>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</si>
  <si>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</si>
  <si>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</si>
  <si>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</si>
  <si>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</si>
  <si>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</si>
  <si>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</si>
  <si>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</si>
  <si>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</si>
  <si>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</si>
  <si>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</si>
  <si>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</si>
  <si>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</si>
  <si>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</si>
  <si>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</si>
  <si>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</si>
  <si>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</si>
  <si>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</si>
  <si>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</si>
  <si>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</si>
  <si>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</si>
  <si>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</si>
  <si>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</si>
  <si>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</si>
  <si>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</si>
  <si>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</si>
  <si>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</si>
  <si>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</si>
  <si>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</si>
  <si>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</si>
  <si>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</si>
  <si>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</si>
  <si>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</si>
  <si>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</si>
  <si>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</si>
  <si>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</si>
  <si>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</si>
  <si>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</si>
  <si>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</si>
  <si>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</si>
  <si>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</si>
  <si>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</si>
  <si>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</si>
  <si>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</si>
  <si>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</si>
  <si>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</si>
  <si>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</si>
  <si>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</si>
  <si>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</si>
  <si>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</si>
  <si>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</si>
  <si>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</si>
  <si>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</si>
  <si>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</si>
  <si>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</si>
  <si>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</si>
  <si>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</si>
  <si>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</si>
  <si>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</si>
  <si>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</si>
  <si>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</si>
  <si>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</si>
  <si>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</si>
  <si>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</si>
  <si>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</si>
  <si>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</si>
  <si>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</si>
  <si>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</si>
  <si>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</si>
  <si>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</si>
  <si>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</si>
  <si>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</si>
  <si>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</si>
  <si>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</si>
  <si>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</si>
  <si>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</si>
  <si>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</si>
  <si>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</si>
  <si>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</si>
  <si>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</si>
  <si>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</si>
  <si>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</si>
  <si>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</si>
  <si>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</si>
  <si>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</si>
  <si>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</si>
  <si>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</si>
  <si>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</si>
  <si>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</si>
  <si>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</si>
  <si>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</si>
  <si>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</si>
  <si>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</si>
  <si>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</si>
  <si>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</si>
  <si>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</si>
  <si>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</si>
  <si>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</si>
  <si>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</si>
  <si>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</si>
  <si>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</si>
  <si>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</si>
  <si>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</si>
  <si>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</si>
  <si>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</si>
  <si>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</si>
  <si>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</si>
  <si>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</si>
  <si>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</si>
  <si>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</si>
  <si>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</si>
  <si>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</si>
  <si>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</si>
  <si>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</si>
  <si>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</si>
  <si>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</si>
  <si>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</si>
  <si>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</si>
  <si>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</si>
  <si>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</si>
  <si>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</si>
  <si>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</si>
  <si>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</si>
  <si>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</si>
  <si>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</si>
  <si>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</si>
  <si>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</si>
  <si>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</si>
  <si>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</si>
  <si>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</si>
  <si>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</si>
  <si>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</si>
  <si>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</si>
  <si>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</si>
  <si>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</si>
  <si>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</si>
  <si>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</si>
  <si>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</si>
  <si>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</si>
  <si>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</si>
  <si>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</si>
  <si>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</si>
  <si>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</si>
  <si>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</si>
  <si>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</si>
  <si>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</si>
  <si>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</si>
  <si>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</si>
  <si>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</si>
  <si>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</si>
  <si>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</si>
  <si>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</si>
  <si>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</si>
  <si>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</si>
  <si>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</si>
  <si>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</si>
  <si>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</si>
  <si>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</si>
  <si>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</si>
  <si>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</si>
  <si>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</si>
  <si>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</si>
  <si>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</si>
  <si>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</si>
  <si>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</si>
  <si>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</si>
  <si>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</si>
  <si>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</si>
  <si>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</si>
  <si>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</si>
  <si>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</si>
  <si>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</si>
  <si>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</si>
  <si>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</si>
  <si>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</si>
  <si>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</si>
  <si>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</si>
  <si>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</si>
  <si>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</si>
  <si>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</si>
  <si>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</si>
  <si>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</si>
  <si>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</si>
  <si>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</si>
  <si>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</si>
  <si>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</si>
  <si>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</si>
  <si>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</si>
  <si>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</si>
  <si>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</si>
  <si>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</si>
  <si>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</si>
  <si>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</si>
  <si>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</si>
  <si>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</si>
  <si>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</si>
  <si>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</si>
  <si>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</si>
  <si>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</si>
  <si>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</si>
  <si>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</si>
  <si>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</si>
  <si>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</si>
  <si>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</si>
  <si>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</si>
  <si>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</si>
  <si>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</si>
  <si>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</si>
  <si>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</si>
  <si>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</si>
  <si>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</si>
  <si>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</si>
  <si>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</si>
  <si>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</si>
  <si>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</si>
  <si>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</si>
  <si>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</si>
  <si>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</si>
  <si>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</si>
  <si>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</si>
  <si>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</si>
  <si>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</si>
  <si>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</si>
  <si>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</si>
  <si>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</si>
  <si>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</si>
  <si>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</si>
  <si>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</si>
  <si>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</si>
  <si>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</si>
  <si>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</si>
  <si>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</si>
  <si>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</si>
  <si>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</si>
  <si>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</si>
  <si>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</si>
  <si>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</si>
  <si>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</si>
  <si>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</si>
  <si>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</si>
  <si>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</si>
  <si>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</si>
  <si>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</si>
  <si>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</si>
  <si>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</si>
  <si>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</si>
  <si>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</si>
  <si>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</si>
  <si>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</si>
  <si>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</si>
  <si>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</si>
  <si>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</si>
  <si>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</si>
  <si>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</si>
  <si>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</si>
  <si>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</si>
  <si>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</si>
  <si>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</si>
  <si>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</si>
  <si>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</si>
  <si>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</si>
  <si>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</si>
  <si>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</si>
  <si>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</si>
  <si>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</si>
  <si>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</si>
  <si>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</si>
  <si>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</si>
  <si>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</si>
  <si>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</si>
  <si>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</si>
  <si>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</si>
  <si>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</si>
  <si>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</si>
  <si>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</si>
  <si>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</si>
  <si>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</si>
  <si>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</si>
  <si>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</si>
  <si>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</si>
  <si>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</si>
  <si>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</si>
  <si>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</si>
  <si>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</si>
  <si>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</si>
  <si>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</si>
  <si>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</si>
  <si>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</si>
  <si>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</si>
  <si>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</si>
  <si>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</si>
  <si>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</si>
  <si>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</si>
  <si>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</si>
  <si>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</si>
  <si>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</si>
  <si>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</si>
  <si>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</si>
  <si>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</si>
  <si>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</si>
  <si>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</si>
  <si>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</si>
  <si>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</si>
  <si>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</si>
  <si>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</si>
  <si>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</si>
  <si>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</si>
  <si>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</si>
  <si>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</si>
  <si>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</si>
  <si>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</si>
  <si>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</si>
  <si>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</si>
  <si>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</si>
  <si>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</si>
  <si>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</si>
  <si>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</si>
  <si>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</si>
  <si>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</si>
  <si>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</si>
  <si>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</si>
  <si>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</si>
  <si>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</si>
  <si>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</si>
  <si>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</si>
  <si>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</si>
  <si>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</si>
  <si>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</si>
  <si>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</si>
  <si>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</si>
  <si>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</si>
  <si>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</si>
  <si>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</si>
  <si>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</si>
  <si>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</si>
  <si>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</si>
  <si>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</si>
  <si>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</si>
  <si>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</si>
  <si>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</si>
  <si>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</si>
  <si>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</si>
  <si>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</si>
  <si>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</si>
  <si>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</si>
  <si>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</si>
  <si>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</si>
  <si>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</si>
  <si>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</si>
  <si>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</si>
  <si>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</si>
  <si>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</si>
  <si>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</si>
  <si>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</si>
  <si>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</si>
  <si>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</si>
  <si>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</si>
  <si>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</si>
  <si>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</si>
  <si>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</si>
  <si>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</si>
  <si>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</si>
  <si>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</si>
  <si>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</si>
  <si>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</si>
  <si>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</si>
  <si>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</si>
  <si>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</si>
  <si>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</si>
  <si>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</si>
  <si>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</si>
  <si>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</si>
  <si>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</si>
  <si>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</si>
  <si>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</si>
  <si>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</si>
  <si>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</si>
  <si>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</si>
  <si>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</si>
  <si>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</si>
  <si>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</si>
  <si>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</si>
  <si>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</si>
  <si>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</si>
  <si>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</si>
  <si>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</si>
  <si>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</si>
  <si>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</si>
  <si>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</si>
  <si>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</si>
  <si>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</si>
  <si>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</si>
  <si>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</si>
  <si>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</si>
  <si>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</si>
  <si>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</si>
  <si>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</si>
  <si>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</si>
  <si>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</si>
  <si>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</si>
  <si>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</si>
  <si>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</si>
  <si>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</si>
  <si>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</si>
  <si>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</si>
  <si>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</si>
  <si>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</si>
  <si>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</si>
  <si>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</si>
  <si>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</si>
  <si>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</si>
  <si>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</si>
  <si>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</si>
  <si>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</si>
  <si>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</si>
  <si>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</si>
  <si>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</si>
  <si>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</si>
  <si>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</si>
  <si>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</si>
  <si>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</si>
  <si>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</si>
  <si>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</si>
  <si>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</si>
  <si>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</si>
  <si>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</si>
  <si>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</si>
  <si>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</si>
  <si>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</si>
  <si>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</si>
  <si>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</si>
  <si>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</si>
  <si>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</si>
  <si>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</si>
  <si>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</si>
  <si>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</si>
  <si>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</si>
  <si>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</si>
  <si>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</si>
  <si>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</si>
  <si>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</si>
  <si>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</si>
  <si>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</si>
  <si>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</si>
  <si>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</si>
  <si>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</si>
  <si>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</si>
  <si>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</si>
  <si>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</si>
  <si>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</si>
  <si>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</si>
  <si>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</si>
  <si>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</si>
  <si>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</si>
  <si>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</si>
  <si>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</si>
  <si>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</si>
  <si>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</si>
  <si>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</si>
  <si>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</si>
  <si>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</si>
  <si>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</si>
  <si>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</si>
  <si>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</si>
  <si>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</si>
  <si>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</si>
  <si>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</si>
  <si>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</si>
  <si>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</si>
  <si>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</si>
  <si>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</si>
  <si>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</si>
  <si>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</si>
  <si>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</si>
  <si>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</si>
  <si>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</si>
  <si>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</si>
  <si>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</si>
  <si>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</si>
  <si>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</si>
  <si>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</si>
  <si>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</si>
  <si>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</si>
  <si>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</si>
  <si>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</si>
  <si>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</si>
  <si>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</si>
  <si>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</si>
  <si>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</si>
  <si>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</si>
  <si>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</si>
  <si>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</si>
  <si>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</si>
  <si>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</si>
  <si>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</si>
  <si>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</si>
  <si>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</si>
  <si>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</si>
  <si>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</si>
  <si>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</si>
  <si>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</si>
  <si>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</si>
  <si>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</si>
  <si>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</si>
  <si>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</si>
  <si>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</si>
  <si>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</si>
  <si>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</si>
  <si>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</si>
  <si>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</si>
  <si>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</si>
  <si>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</si>
  <si>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</si>
  <si>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</si>
  <si>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</si>
  <si>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</si>
  <si>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</si>
  <si>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</si>
  <si>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</si>
  <si>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</si>
  <si>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</si>
  <si>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</si>
  <si>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</si>
  <si>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</si>
  <si>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</si>
  <si>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</si>
  <si>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</si>
  <si>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</si>
  <si>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</si>
  <si>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</si>
  <si>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</si>
  <si>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</si>
  <si>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</si>
  <si>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</si>
  <si>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</si>
  <si>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</si>
  <si>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</si>
  <si>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</si>
  <si>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</si>
  <si>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</si>
  <si>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</si>
  <si>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</si>
  <si>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</si>
  <si>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</si>
  <si>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</si>
  <si>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</si>
  <si>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</si>
  <si>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</si>
  <si>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</si>
  <si>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</si>
  <si>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</si>
  <si>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</si>
  <si>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</si>
  <si>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</si>
  <si>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</si>
  <si>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</si>
  <si>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</si>
  <si>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</si>
  <si>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</si>
  <si>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</si>
  <si>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</si>
  <si>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</si>
  <si>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</si>
  <si>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</si>
  <si>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</si>
  <si>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</si>
  <si>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</si>
  <si>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</si>
  <si>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</si>
  <si>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</si>
  <si>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</si>
  <si>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</si>
  <si>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</si>
  <si>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</si>
  <si>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</si>
  <si>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</si>
  <si>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</si>
  <si>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</si>
  <si>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</si>
  <si>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</si>
  <si>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</si>
  <si>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</si>
  <si>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</si>
  <si>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</si>
  <si>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</si>
  <si>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</si>
  <si>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</si>
  <si>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</si>
  <si>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</si>
  <si>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</si>
  <si>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</si>
  <si>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</si>
  <si>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</si>
  <si>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</si>
  <si>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</si>
  <si>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</si>
  <si>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</si>
  <si>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</si>
  <si>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</si>
  <si>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</si>
  <si>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</si>
  <si>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</si>
  <si>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</si>
  <si>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</si>
  <si>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</si>
  <si>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</si>
  <si>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</si>
  <si>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</si>
  <si>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</si>
  <si>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</si>
  <si>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</si>
  <si>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</si>
  <si>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</si>
  <si>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</si>
  <si>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</si>
  <si>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</si>
  <si>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</si>
  <si>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</si>
  <si>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</si>
  <si>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</si>
  <si>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</si>
  <si>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</si>
  <si>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</si>
  <si>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</si>
  <si>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</si>
  <si>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</si>
  <si>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</si>
  <si>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</si>
  <si>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</si>
  <si>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</si>
  <si>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</si>
  <si>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</si>
  <si>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</si>
  <si>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</si>
  <si>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</si>
  <si>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</si>
  <si>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</si>
  <si>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</si>
  <si>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</si>
  <si>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</si>
  <si>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</si>
  <si>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</si>
  <si>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</si>
  <si>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</si>
  <si>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</si>
  <si>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</si>
  <si>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</si>
  <si>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</si>
  <si>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</si>
  <si>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</si>
  <si>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</si>
  <si>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</si>
  <si>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</si>
  <si>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</si>
  <si>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</si>
  <si>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</si>
  <si>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</si>
  <si>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</si>
  <si>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</si>
  <si>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</si>
  <si>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</si>
  <si>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</si>
  <si>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</si>
  <si>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</si>
  <si>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</si>
  <si>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</si>
  <si>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</si>
  <si>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</si>
  <si>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</si>
  <si>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</si>
  <si>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</si>
  <si>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</si>
  <si>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</si>
  <si>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</si>
  <si>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</si>
  <si>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</si>
  <si>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</si>
  <si>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</si>
  <si>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</si>
  <si>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</si>
  <si>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</si>
  <si>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</si>
  <si>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</si>
  <si>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</si>
  <si>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</si>
  <si>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</si>
  <si>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</si>
  <si>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</si>
  <si>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</si>
  <si>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</si>
  <si>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</si>
  <si>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</si>
  <si>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</si>
  <si>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</si>
  <si>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</si>
  <si>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</si>
  <si>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</si>
  <si>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</si>
  <si>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</si>
  <si>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</si>
  <si>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</si>
  <si>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</si>
  <si>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</si>
  <si>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</si>
  <si>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</si>
  <si>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</si>
  <si>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</si>
  <si>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</si>
  <si>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</si>
  <si>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</si>
  <si>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</si>
  <si>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</si>
  <si>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</si>
  <si>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</si>
  <si>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</si>
  <si>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</si>
  <si>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</si>
  <si>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</si>
  <si>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</si>
  <si>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</si>
  <si>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</si>
  <si>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</si>
  <si>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</si>
  <si>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</si>
  <si>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</si>
  <si>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</si>
  <si>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</si>
  <si>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</si>
  <si>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</si>
  <si>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</si>
  <si>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</si>
  <si>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</si>
  <si>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</si>
  <si>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</si>
  <si>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</si>
  <si>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</si>
  <si>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</si>
  <si>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</si>
  <si>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</si>
  <si>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</si>
  <si>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</si>
  <si>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</si>
  <si>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</si>
  <si>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</si>
  <si>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</si>
  <si>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</si>
  <si>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</si>
  <si>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</si>
  <si>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</si>
  <si>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</si>
  <si>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</si>
  <si>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</si>
  <si>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</si>
  <si>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</si>
  <si>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</si>
  <si>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</si>
  <si>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</si>
  <si>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</si>
  <si>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</si>
  <si>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</si>
  <si>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</si>
  <si>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</si>
  <si>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</si>
  <si>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</si>
  <si>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</si>
  <si>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</si>
  <si>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</si>
  <si>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</si>
  <si>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</si>
  <si>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</si>
  <si>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</si>
  <si>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</si>
  <si>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</si>
  <si>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</si>
  <si>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</si>
  <si>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</si>
  <si>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</si>
  <si>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</si>
  <si>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</si>
  <si>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</si>
  <si>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</si>
  <si>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</si>
  <si>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</si>
  <si>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</si>
  <si>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</si>
  <si>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</si>
  <si>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</si>
  <si>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</si>
  <si>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</si>
  <si>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</si>
  <si>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</si>
  <si>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</si>
  <si>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</si>
  <si>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</si>
  <si>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</si>
  <si>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</si>
  <si>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</si>
  <si>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</si>
  <si>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</si>
  <si>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</si>
  <si>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</si>
  <si>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</si>
  <si>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</si>
  <si>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</si>
  <si>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</si>
  <si>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</si>
  <si>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</si>
  <si>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</si>
  <si>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</si>
  <si>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</si>
  <si>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</si>
  <si>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</si>
  <si>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</si>
  <si>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</si>
  <si>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</si>
  <si>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</si>
  <si>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</si>
  <si>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</si>
  <si>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</si>
  <si>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</si>
  <si>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</si>
  <si>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</si>
  <si>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</si>
  <si>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</si>
  <si>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</si>
  <si>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</si>
  <si>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</si>
  <si>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</si>
  <si>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</si>
  <si>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</si>
  <si>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</si>
  <si>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</si>
  <si>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</si>
  <si>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</si>
  <si>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</si>
  <si>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</si>
  <si>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</si>
  <si>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</si>
  <si>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</si>
  <si>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</si>
  <si>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</si>
  <si>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</si>
  <si>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</si>
  <si>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</si>
  <si>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</si>
  <si>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</si>
  <si>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</si>
  <si>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</si>
  <si>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</si>
  <si>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</si>
  <si>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</si>
  <si>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</si>
  <si>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</si>
  <si>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</si>
  <si>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</si>
  <si>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</si>
  <si>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</si>
  <si>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</si>
  <si>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</si>
  <si>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</si>
  <si>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</si>
  <si>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</si>
  <si>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</si>
  <si>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</si>
  <si>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</si>
  <si>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</si>
  <si>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</si>
  <si>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</si>
  <si>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</si>
  <si>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</si>
  <si>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</si>
  <si>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</si>
  <si>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</si>
  <si>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</si>
  <si>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</si>
  <si>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</si>
  <si>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</si>
  <si>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</si>
  <si>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</si>
  <si>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</si>
  <si>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</si>
  <si>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</si>
  <si>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</si>
  <si>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</si>
  <si>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</si>
  <si>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</si>
  <si>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</si>
  <si>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</si>
  <si>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</si>
  <si>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</si>
  <si>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</si>
  <si>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</si>
  <si>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</si>
  <si>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</si>
  <si>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</si>
  <si>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</si>
  <si>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</si>
  <si>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</si>
  <si>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</si>
  <si>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</si>
  <si>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</si>
  <si>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</si>
  <si>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</si>
  <si>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</si>
  <si>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</si>
  <si>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</si>
  <si>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</si>
  <si>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</si>
  <si>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</si>
  <si>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</si>
  <si>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</si>
  <si>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</si>
  <si>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</si>
  <si>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</si>
  <si>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</si>
  <si>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</si>
  <si>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</si>
  <si>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</si>
  <si>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</si>
  <si>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</si>
  <si>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</si>
  <si>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</si>
  <si>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</si>
  <si>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</si>
  <si>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</si>
  <si>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</si>
  <si>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</si>
  <si>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</si>
  <si>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</si>
  <si>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</si>
  <si>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</si>
  <si>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</si>
  <si>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</si>
  <si>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</si>
  <si>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</si>
  <si>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</si>
  <si>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</si>
  <si>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</si>
  <si>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</si>
  <si>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</si>
  <si>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</si>
  <si>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</si>
  <si>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</si>
  <si>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</si>
  <si>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</si>
  <si>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</si>
  <si>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</si>
  <si>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</si>
  <si>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</si>
  <si>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</si>
  <si>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</si>
  <si>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</si>
  <si>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</si>
  <si>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</si>
  <si>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</si>
  <si>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</si>
  <si>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</si>
  <si>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</si>
  <si>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</si>
  <si>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</si>
  <si>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</si>
  <si>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</si>
  <si>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</si>
  <si>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</si>
  <si>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</si>
  <si>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</si>
  <si>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</si>
  <si>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</si>
  <si>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</si>
  <si>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</si>
  <si>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</si>
  <si>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</si>
  <si>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</si>
  <si>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</si>
  <si>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</si>
  <si>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</si>
  <si>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</si>
  <si>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</si>
  <si>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</si>
  <si>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</si>
  <si>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</si>
  <si>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</si>
  <si>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</si>
  <si>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</si>
  <si>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</si>
  <si>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</si>
  <si>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</si>
  <si>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</si>
  <si>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</si>
  <si>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</si>
  <si>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</si>
  <si>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</si>
  <si>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</si>
  <si>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</si>
  <si>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</si>
  <si>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</si>
  <si>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</si>
  <si>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</si>
  <si>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</si>
  <si>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</si>
  <si>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</si>
  <si>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</si>
  <si>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</si>
  <si>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</si>
  <si>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</si>
  <si>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</si>
  <si>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</si>
  <si>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</si>
  <si>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</si>
  <si>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</si>
  <si>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</si>
  <si>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</si>
  <si>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</si>
  <si>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</si>
  <si>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</si>
  <si>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</si>
  <si>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</si>
  <si>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</si>
  <si>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</si>
  <si>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</si>
  <si>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</si>
  <si>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</si>
  <si>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</si>
  <si>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</si>
  <si>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</si>
  <si>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</si>
  <si>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</si>
  <si>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</si>
  <si>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</si>
  <si>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</si>
  <si>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</si>
  <si>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</si>
  <si>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</si>
  <si>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</si>
  <si>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</si>
  <si>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</si>
  <si>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</si>
  <si>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</si>
  <si>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</si>
  <si>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</si>
  <si>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</si>
  <si>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</si>
  <si>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</si>
  <si>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</si>
  <si>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</si>
  <si>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</si>
  <si>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</si>
  <si>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</si>
  <si>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</si>
  <si>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</si>
  <si>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</si>
  <si>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</si>
  <si>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</si>
  <si>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</si>
  <si>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</si>
  <si>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</si>
  <si>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</si>
  <si>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</si>
  <si>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</si>
  <si>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</si>
  <si>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</si>
  <si>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</si>
  <si>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</si>
  <si>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</si>
  <si>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</si>
  <si>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</si>
  <si>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</si>
  <si>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</si>
  <si>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</si>
  <si>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</si>
  <si>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</si>
  <si>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</si>
  <si>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</si>
  <si>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</si>
  <si>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</si>
  <si>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</si>
  <si>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</si>
  <si>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</si>
  <si>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</si>
  <si>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</si>
  <si>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</si>
  <si>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</si>
  <si>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</si>
  <si>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</si>
  <si>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</si>
  <si>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</si>
  <si>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</si>
  <si>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</si>
  <si>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</si>
  <si>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</si>
  <si>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</si>
  <si>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</si>
  <si>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</si>
  <si>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</si>
  <si>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</si>
  <si>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</si>
  <si>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</si>
  <si>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</si>
  <si>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</si>
  <si>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</si>
  <si>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</si>
  <si>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</si>
  <si>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</si>
  <si>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</si>
  <si>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</si>
  <si>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</si>
  <si>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</si>
  <si>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</si>
  <si>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</si>
  <si>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</si>
  <si>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</si>
  <si>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</si>
  <si>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</si>
  <si>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</si>
  <si>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</si>
  <si>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</si>
  <si>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</si>
  <si>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</si>
  <si>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</si>
  <si>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</si>
  <si>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</si>
  <si>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</si>
  <si>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</si>
  <si>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</si>
  <si>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</si>
  <si>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</si>
  <si>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</si>
  <si>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</si>
  <si>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</si>
  <si>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</si>
  <si>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</si>
  <si>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</si>
  <si>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</si>
  <si>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</si>
  <si>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</si>
  <si>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</si>
  <si>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</si>
  <si>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</si>
  <si>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</si>
  <si>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</si>
  <si>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</si>
  <si>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</si>
  <si>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</si>
  <si>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</si>
  <si>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</si>
  <si>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</si>
  <si>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</si>
  <si>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</si>
  <si>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</si>
  <si>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</si>
  <si>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</si>
  <si>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</si>
  <si>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</si>
  <si>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</si>
  <si>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</si>
  <si>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</si>
  <si>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</si>
  <si>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</si>
  <si>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</si>
  <si>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</si>
  <si>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</si>
  <si>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</si>
  <si>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</si>
  <si>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</si>
  <si>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</si>
  <si>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</si>
  <si>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</si>
  <si>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</si>
  <si>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</si>
  <si>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</si>
  <si>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</si>
  <si>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</si>
  <si>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</si>
  <si>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</si>
  <si>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</si>
  <si>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</si>
  <si>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</si>
  <si>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</si>
  <si>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</si>
  <si>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</si>
  <si>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</si>
  <si>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</si>
  <si>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</si>
  <si>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</si>
  <si>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</si>
  <si>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</si>
  <si>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</si>
  <si>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</si>
  <si>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</si>
  <si>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</si>
  <si>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</si>
  <si>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</si>
  <si>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</si>
  <si>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</si>
  <si>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</si>
  <si>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</si>
  <si>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</si>
  <si>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</si>
  <si>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</si>
  <si>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</si>
  <si>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</si>
  <si>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</si>
  <si>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</si>
  <si>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</si>
  <si>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</si>
  <si>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</si>
  <si>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</si>
  <si>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</si>
  <si>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</si>
  <si>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</si>
  <si>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</si>
  <si>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</si>
  <si>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</si>
  <si>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</si>
  <si>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</si>
  <si>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</si>
  <si>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</si>
  <si>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</si>
  <si>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</si>
  <si>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</si>
  <si>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</si>
  <si>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</si>
  <si>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</si>
  <si>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</si>
  <si>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</si>
  <si>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</si>
  <si>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</si>
  <si>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</si>
  <si>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</si>
  <si>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</si>
  <si>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</si>
  <si>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</si>
  <si>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</si>
  <si>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</si>
  <si>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</si>
  <si>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</si>
  <si>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</si>
  <si>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</si>
  <si>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</si>
  <si>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</si>
  <si>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</si>
  <si>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</si>
  <si>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</si>
  <si>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</si>
  <si>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</si>
  <si>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</si>
  <si>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</si>
  <si>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</si>
  <si>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</si>
  <si>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</si>
  <si>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</si>
  <si>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</si>
  <si>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</si>
  <si>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</si>
  <si>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</si>
  <si>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</si>
  <si>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</si>
  <si>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</si>
  <si>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</si>
  <si>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</si>
  <si>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</si>
  <si>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</si>
  <si>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</si>
  <si>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</si>
  <si>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</si>
  <si>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</si>
  <si>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</si>
  <si>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</si>
  <si>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</si>
  <si>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</si>
  <si>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</si>
  <si>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</si>
  <si>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</si>
  <si>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</si>
  <si>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</si>
  <si>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</si>
  <si>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</si>
  <si>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</si>
  <si>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</si>
  <si>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</si>
  <si>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</si>
  <si>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</si>
  <si>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</si>
  <si>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</si>
  <si>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</si>
  <si>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</si>
  <si>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</si>
  <si>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</si>
  <si>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</si>
  <si>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</si>
  <si>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</si>
  <si>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</si>
  <si>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</si>
  <si>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</si>
  <si>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</si>
  <si>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</si>
  <si>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</si>
  <si>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</si>
  <si>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</si>
  <si>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</si>
  <si>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</si>
  <si>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</si>
  <si>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</si>
  <si>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</si>
  <si>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</si>
  <si>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</si>
  <si>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</si>
  <si>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</si>
  <si>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</si>
  <si>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</si>
  <si>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</si>
  <si>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</si>
  <si>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</si>
  <si>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</si>
  <si>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</si>
  <si>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</si>
  <si>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</si>
  <si>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</si>
  <si>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</si>
  <si>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</si>
  <si>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</si>
  <si>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</si>
  <si>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</si>
  <si>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</si>
  <si>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</si>
  <si>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</si>
  <si>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</si>
  <si>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</si>
  <si>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</si>
  <si>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</si>
  <si>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</si>
  <si>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</si>
  <si>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</si>
  <si>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</si>
  <si>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</si>
  <si>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</si>
  <si>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</si>
  <si>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</si>
  <si>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</si>
  <si>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</si>
  <si>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</si>
  <si>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</si>
  <si>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</si>
  <si>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</si>
  <si>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</si>
  <si>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</si>
  <si>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</si>
  <si>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</si>
  <si>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</si>
  <si>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</si>
  <si>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</si>
  <si>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</si>
  <si>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</si>
  <si>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</si>
  <si>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</si>
  <si>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</si>
  <si>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</si>
  <si>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</si>
  <si>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</si>
  <si>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</si>
  <si>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</si>
  <si>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</si>
  <si>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</si>
  <si>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</si>
  <si>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</si>
  <si>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</si>
  <si>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</si>
  <si>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</si>
  <si>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</si>
  <si>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</si>
  <si>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</si>
  <si>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</si>
  <si>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</si>
  <si>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</si>
  <si>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</si>
  <si>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</si>
  <si>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</si>
  <si>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</si>
  <si>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</si>
  <si>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</si>
  <si>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</si>
  <si>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</si>
  <si>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</si>
  <si>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</si>
  <si>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</si>
  <si>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</si>
  <si>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</si>
  <si>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</si>
  <si>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</si>
  <si>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</si>
  <si>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</si>
  <si>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</si>
  <si>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</si>
  <si>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</si>
  <si>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</si>
  <si>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</si>
  <si>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</si>
  <si>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</si>
  <si>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</si>
  <si>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</si>
  <si>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</si>
  <si>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</si>
  <si>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</si>
  <si>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</si>
  <si>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</si>
  <si>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</si>
  <si>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</si>
  <si>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</si>
  <si>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</si>
  <si>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</si>
  <si>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</si>
  <si>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</si>
  <si>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</si>
  <si>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</si>
  <si>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</si>
  <si>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</si>
  <si>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</si>
  <si>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</si>
  <si>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</si>
  <si>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</si>
  <si>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</si>
  <si>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</si>
  <si>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</si>
  <si>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</si>
  <si>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</si>
  <si>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</si>
  <si>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</si>
  <si>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</si>
  <si>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</si>
  <si>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</si>
  <si>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</si>
  <si>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</si>
  <si>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</si>
  <si>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</si>
  <si>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</si>
  <si>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</si>
  <si>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</si>
  <si>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</si>
  <si>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</si>
  <si>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</si>
  <si>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</si>
  <si>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</si>
  <si>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</si>
  <si>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</si>
  <si>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</si>
  <si>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</si>
  <si>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</si>
  <si>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</si>
  <si>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</si>
  <si>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</si>
  <si>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</si>
  <si>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</si>
  <si>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</si>
  <si>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</si>
  <si>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</si>
  <si>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</si>
  <si>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</si>
  <si>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</si>
  <si>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</si>
  <si>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</si>
  <si>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</si>
  <si>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</si>
  <si>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</si>
  <si>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</si>
  <si>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</si>
  <si>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</si>
  <si>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</si>
  <si>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</si>
  <si>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</si>
  <si>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</si>
  <si>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</si>
  <si>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</si>
  <si>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</si>
  <si>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</si>
  <si>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</si>
  <si>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</si>
  <si>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</si>
  <si>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</si>
  <si>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</si>
  <si>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</si>
  <si>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</si>
  <si>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</si>
  <si>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</si>
  <si>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</si>
  <si>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</si>
  <si>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</si>
  <si>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</si>
  <si>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</si>
  <si>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</si>
  <si>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</si>
  <si>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</si>
  <si>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</si>
  <si>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</si>
  <si>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</si>
  <si>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</si>
  <si>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</si>
  <si>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</si>
  <si>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</si>
  <si>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</si>
  <si>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</si>
  <si>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</si>
  <si>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</si>
  <si>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</si>
  <si>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</si>
  <si>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</si>
  <si>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</si>
  <si>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</si>
  <si>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</si>
  <si>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</si>
  <si>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</si>
  <si>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</si>
  <si>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</si>
  <si>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</si>
  <si>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</si>
  <si>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</si>
  <si>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</si>
  <si>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</si>
  <si>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</si>
  <si>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</si>
  <si>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</si>
  <si>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</si>
  <si>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</si>
  <si>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</si>
  <si>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</si>
  <si>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</si>
  <si>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</si>
  <si>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</si>
  <si>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</si>
  <si>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</si>
  <si>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</si>
  <si>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</si>
  <si>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</si>
  <si>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</si>
  <si>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</si>
  <si>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</si>
  <si>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</si>
  <si>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</si>
  <si>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</si>
  <si>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</si>
  <si>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</si>
  <si>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</si>
  <si>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</si>
  <si>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</si>
  <si>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</si>
  <si>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</si>
  <si>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</si>
  <si>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</si>
  <si>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</si>
  <si>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</si>
  <si>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</si>
  <si>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</si>
  <si>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</si>
  <si>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</si>
  <si>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</si>
  <si>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</si>
  <si>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</si>
  <si>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</si>
  <si>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</si>
  <si>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</si>
  <si>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</si>
  <si>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</si>
  <si>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</si>
  <si>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</si>
  <si>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</si>
  <si>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</si>
  <si>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</si>
  <si>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</si>
  <si>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</si>
  <si>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</si>
  <si>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</si>
  <si>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</si>
  <si>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</si>
  <si>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</si>
  <si>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</si>
  <si>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</si>
  <si>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</si>
  <si>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</si>
  <si>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</si>
  <si>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</si>
  <si>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</si>
  <si>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</si>
  <si>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</si>
  <si>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</si>
  <si>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</si>
  <si>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</si>
  <si>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</si>
  <si>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</si>
  <si>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</si>
  <si>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</si>
  <si>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</si>
  <si>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</si>
  <si>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</si>
  <si>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</si>
  <si>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</si>
  <si>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</si>
  <si>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</si>
  <si>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</si>
  <si>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</si>
  <si>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</si>
  <si>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</si>
  <si>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</si>
  <si>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</si>
  <si>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</si>
  <si>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</si>
  <si>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</si>
  <si>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</si>
  <si>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</si>
  <si>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</si>
  <si>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</si>
  <si>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</si>
  <si>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</si>
  <si>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</si>
  <si>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</si>
  <si>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</si>
  <si>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</si>
  <si>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</si>
  <si>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</si>
  <si>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</si>
  <si>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</si>
  <si>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</si>
  <si>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</si>
  <si>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</si>
  <si>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</si>
  <si>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</si>
  <si>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</si>
  <si>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</si>
  <si>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</si>
  <si>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</si>
  <si>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</si>
  <si>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</si>
  <si>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</si>
  <si>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</si>
  <si>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</si>
  <si>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</si>
  <si>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</si>
  <si>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</si>
  <si>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</si>
  <si>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</si>
  <si>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</si>
  <si>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</si>
  <si>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</si>
  <si>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</si>
  <si>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</si>
  <si>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</si>
  <si>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</si>
  <si>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</si>
  <si>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</si>
  <si>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</si>
  <si>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</si>
  <si>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</si>
  <si>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</si>
  <si>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</si>
  <si>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</si>
  <si>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</si>
  <si>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</si>
  <si>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</si>
  <si>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</si>
  <si>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</si>
  <si>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</si>
  <si>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</si>
  <si>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</si>
  <si>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</si>
  <si>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</si>
  <si>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</si>
  <si>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</si>
  <si>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</si>
  <si>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</si>
  <si>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</si>
  <si>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</si>
  <si>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</si>
  <si>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</si>
  <si>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</si>
  <si>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</si>
  <si>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</si>
  <si>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</si>
  <si>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</si>
  <si>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</si>
  <si>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</si>
  <si>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</si>
  <si>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</si>
  <si>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</si>
  <si>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</si>
  <si>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</si>
  <si>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</si>
  <si>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</si>
  <si>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</si>
  <si>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</si>
  <si>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</si>
  <si>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</si>
  <si>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</si>
  <si>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</si>
  <si>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</si>
  <si>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</si>
  <si>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</si>
  <si>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</si>
  <si>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</si>
  <si>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</si>
  <si>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</si>
  <si>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</si>
  <si>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</si>
  <si>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</si>
  <si>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</si>
  <si>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</si>
  <si>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</si>
  <si>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</si>
  <si>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</si>
  <si>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</si>
  <si>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</si>
  <si>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</si>
  <si>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</si>
  <si>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</si>
  <si>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</si>
  <si>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</si>
  <si>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</si>
  <si>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</si>
  <si>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</si>
  <si>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</si>
  <si>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</si>
  <si>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</si>
  <si>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</si>
  <si>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</si>
  <si>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</si>
  <si>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</si>
  <si>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</si>
  <si>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</si>
  <si>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</si>
  <si>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</si>
  <si>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</si>
  <si>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</si>
  <si>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</si>
  <si>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</si>
  <si>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</si>
  <si>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</si>
  <si>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</si>
  <si>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</si>
  <si>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</si>
  <si>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</si>
  <si>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</si>
  <si>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</si>
  <si>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</si>
  <si>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</si>
  <si>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</si>
  <si>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</si>
  <si>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</si>
  <si>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</si>
  <si>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</si>
  <si>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</si>
  <si>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</si>
  <si>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</si>
  <si>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</si>
  <si>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</si>
  <si>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</si>
  <si>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</si>
  <si>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</si>
  <si>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</si>
  <si>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</si>
  <si>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</si>
  <si>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</si>
  <si>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</si>
  <si>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</si>
  <si>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</si>
  <si>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</si>
  <si>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</si>
  <si>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</si>
  <si>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</si>
  <si>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</si>
  <si>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</si>
  <si>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</si>
  <si>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</si>
  <si>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</si>
  <si>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</si>
  <si>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</si>
  <si>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</si>
  <si>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</si>
  <si>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</si>
  <si>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</si>
  <si>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</si>
  <si>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</si>
  <si>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</si>
  <si>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</si>
  <si>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</si>
  <si>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</si>
  <si>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</si>
  <si>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</si>
  <si>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</si>
  <si>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</si>
  <si>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</si>
  <si>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</si>
  <si>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</si>
  <si>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</si>
  <si>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</si>
  <si>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</si>
  <si>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</si>
  <si>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</si>
  <si>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</si>
  <si>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</si>
  <si>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</si>
  <si>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</si>
  <si>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</si>
  <si>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</si>
  <si>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</si>
  <si>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</si>
  <si>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</si>
  <si>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</si>
  <si>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</si>
  <si>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</si>
  <si>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</si>
  <si>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</si>
  <si>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</si>
  <si>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</si>
  <si>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</si>
  <si>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</si>
  <si>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</si>
  <si>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</si>
  <si>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</si>
  <si>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</si>
  <si>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</si>
  <si>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</si>
  <si>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</si>
  <si>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</si>
  <si>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</si>
  <si>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</si>
  <si>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</si>
  <si>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</si>
  <si>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</si>
  <si>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</si>
  <si>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</si>
  <si>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</si>
  <si>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</si>
  <si>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</si>
  <si>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</si>
  <si>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</si>
  <si>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</si>
  <si>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</si>
  <si>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</si>
  <si>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</si>
  <si>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</si>
  <si>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</si>
  <si>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</si>
  <si>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</si>
  <si>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</si>
  <si>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</si>
  <si>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</si>
  <si>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</si>
  <si>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</si>
  <si>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</si>
  <si>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</si>
  <si>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</si>
  <si>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</si>
  <si>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</si>
  <si>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</si>
  <si>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</si>
  <si>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</si>
  <si>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</si>
  <si>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</si>
  <si>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</si>
  <si>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</si>
  <si>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</si>
  <si>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</si>
  <si>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</si>
  <si>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</si>
  <si>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</si>
  <si>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</si>
  <si>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</si>
  <si>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</si>
  <si>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</si>
  <si>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</si>
  <si>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</si>
  <si>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</si>
  <si>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</si>
  <si>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</si>
  <si>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</si>
  <si>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</si>
  <si>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</si>
  <si>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</si>
  <si>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</si>
  <si>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</si>
  <si>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</si>
  <si>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</si>
  <si>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</si>
  <si>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</si>
  <si>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</si>
  <si>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</si>
  <si>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</si>
  <si>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</si>
  <si>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</si>
  <si>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</si>
  <si>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</si>
  <si>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</si>
  <si>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</si>
  <si>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</si>
  <si>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</si>
  <si>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</si>
  <si>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</si>
  <si>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</si>
  <si>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</si>
  <si>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</si>
  <si>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</si>
  <si>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</si>
  <si>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</si>
  <si>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</si>
  <si>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</si>
  <si>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</si>
  <si>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</si>
  <si>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</si>
  <si>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</si>
  <si>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</si>
  <si>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</si>
  <si>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</si>
  <si>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</si>
  <si>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</si>
  <si>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</si>
  <si>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</si>
  <si>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</si>
  <si>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</si>
  <si>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</si>
  <si>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</si>
  <si>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</si>
  <si>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</si>
  <si>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</si>
  <si>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</si>
  <si>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</si>
  <si>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</si>
  <si>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</si>
  <si>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</si>
  <si>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</si>
  <si>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</si>
  <si>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</si>
  <si>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</si>
  <si>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</si>
  <si>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</si>
  <si>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</si>
  <si>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</si>
  <si>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</si>
  <si>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</si>
  <si>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</si>
  <si>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</si>
  <si>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</si>
  <si>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</si>
  <si>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</si>
  <si>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</si>
  <si>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</si>
  <si>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</si>
  <si>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</si>
  <si>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</si>
  <si>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</si>
  <si>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</si>
  <si>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</si>
  <si>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</si>
  <si>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</si>
  <si>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</si>
  <si>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</si>
  <si>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</si>
  <si>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</si>
  <si>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</si>
  <si>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</si>
  <si>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</si>
  <si>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</si>
  <si>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</si>
  <si>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</si>
  <si>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</si>
  <si>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</si>
  <si>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</si>
  <si>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</si>
  <si>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</si>
  <si>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</si>
  <si>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</si>
  <si>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</si>
  <si>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</si>
  <si>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</si>
  <si>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</si>
  <si>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</si>
  <si>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</si>
  <si>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</si>
  <si>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</si>
  <si>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</si>
  <si>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</si>
  <si>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</si>
  <si>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</si>
  <si>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</si>
  <si>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</si>
  <si>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</si>
  <si>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</si>
  <si>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</si>
  <si>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</si>
  <si>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</si>
  <si>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</si>
  <si>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</si>
  <si>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</si>
  <si>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</si>
  <si>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</si>
  <si>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</si>
  <si>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</si>
  <si>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</si>
  <si>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</si>
  <si>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</si>
  <si>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</si>
  <si>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</si>
  <si>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</si>
  <si>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</si>
  <si>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</si>
  <si>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</si>
  <si>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</si>
  <si>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</si>
  <si>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</si>
  <si>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</si>
  <si>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</si>
  <si>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</si>
  <si>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</si>
  <si>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</si>
  <si>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</si>
  <si>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</si>
  <si>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</si>
  <si>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</si>
  <si>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</si>
  <si>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</si>
  <si>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</si>
  <si>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</si>
  <si>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</si>
  <si>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</si>
  <si>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</si>
  <si>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</si>
  <si>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</si>
  <si>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</si>
  <si>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</si>
  <si>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</si>
  <si>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</si>
  <si>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</si>
  <si>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</si>
  <si>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</si>
  <si>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</si>
  <si>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</si>
  <si>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</si>
  <si>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</si>
  <si>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</si>
  <si>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</si>
  <si>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</si>
  <si>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</si>
  <si>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</si>
  <si>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</si>
  <si>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</si>
  <si>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</si>
  <si>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</si>
  <si>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</si>
  <si>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</si>
  <si>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</si>
  <si>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</si>
  <si>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</si>
  <si>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</si>
  <si>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</si>
  <si>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</si>
  <si>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</si>
  <si>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</si>
  <si>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</si>
  <si>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</si>
  <si>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</si>
  <si>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</si>
  <si>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</si>
  <si>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</si>
  <si>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</si>
  <si>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</si>
  <si>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</si>
  <si>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</si>
  <si>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</si>
  <si>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</si>
  <si>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</si>
  <si>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</si>
  <si>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</si>
  <si>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</si>
  <si>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</si>
  <si>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</si>
  <si>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</si>
  <si>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</si>
  <si>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</si>
  <si>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</si>
  <si>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</si>
  <si>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</si>
  <si>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</si>
  <si>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</si>
  <si>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</si>
  <si>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</si>
  <si>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</si>
  <si>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</si>
  <si>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</si>
  <si>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</si>
  <si>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</si>
  <si>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</si>
  <si>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</si>
  <si>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</si>
  <si>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</si>
  <si>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</si>
  <si>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</si>
  <si>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</si>
  <si>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</si>
  <si>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</si>
  <si>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</si>
  <si>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</si>
  <si>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</si>
  <si>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</si>
  <si>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</si>
  <si>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</si>
  <si>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</si>
  <si>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</si>
  <si>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</si>
  <si>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</si>
  <si>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</si>
  <si>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</si>
  <si>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</si>
  <si>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</si>
  <si>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</si>
  <si>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</si>
  <si>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</si>
  <si>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</si>
  <si>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</si>
  <si>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</si>
  <si>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</si>
  <si>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</si>
  <si>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</si>
  <si>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</si>
  <si>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</si>
  <si>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</si>
  <si>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</si>
  <si>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</si>
  <si>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</si>
  <si>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</si>
  <si>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</si>
  <si>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</si>
  <si>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</si>
  <si>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</si>
  <si>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</si>
  <si>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</si>
  <si>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</si>
  <si>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</si>
  <si>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</si>
  <si>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</si>
  <si>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</si>
  <si>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</si>
  <si>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</si>
  <si>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</si>
  <si>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</si>
  <si>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</si>
  <si>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</si>
  <si>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</si>
  <si>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</si>
  <si>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</si>
  <si>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</si>
  <si>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</si>
  <si>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</si>
  <si>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</si>
  <si>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</si>
  <si>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</si>
  <si>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</si>
  <si>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</si>
  <si>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</si>
  <si>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</si>
  <si>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</si>
  <si>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</si>
  <si>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</si>
  <si>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</si>
  <si>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</si>
  <si>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</si>
  <si>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</si>
  <si>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</si>
  <si>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</si>
  <si>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</si>
  <si>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</si>
  <si>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</si>
  <si>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</si>
  <si>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</si>
  <si>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</si>
  <si>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</si>
  <si>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</si>
  <si>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</si>
  <si>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</si>
  <si>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</si>
  <si>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</si>
  <si>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</si>
  <si>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</si>
  <si>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</si>
  <si>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</si>
  <si>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</si>
  <si>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</si>
  <si>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</si>
  <si>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</si>
  <si>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</si>
  <si>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</si>
  <si>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</si>
  <si>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</si>
  <si>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</si>
  <si>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</si>
  <si>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</si>
  <si>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</si>
  <si>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</si>
  <si>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</si>
  <si>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</si>
  <si>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</si>
  <si>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</si>
  <si>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</si>
  <si>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</si>
  <si>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</si>
  <si>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</si>
  <si>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</si>
  <si>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</si>
  <si>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</si>
  <si>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</si>
  <si>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</si>
  <si>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</si>
  <si>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</si>
  <si>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</si>
  <si>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</si>
  <si>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</si>
  <si>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</si>
  <si>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</si>
  <si>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</si>
  <si>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</si>
  <si>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</si>
  <si>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</si>
  <si>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</si>
  <si>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</si>
  <si>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</si>
  <si>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</si>
  <si>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</si>
  <si>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</si>
  <si>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</si>
  <si>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</si>
  <si>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</si>
  <si>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</si>
  <si>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</si>
  <si>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</si>
  <si>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</si>
  <si>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</si>
  <si>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</si>
  <si>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</si>
  <si>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</si>
  <si>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</si>
  <si>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</si>
  <si>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</si>
  <si>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</si>
  <si>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</si>
  <si>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</si>
  <si>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</si>
  <si>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</si>
  <si>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</si>
  <si>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</si>
  <si>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</si>
  <si>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</si>
  <si>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</si>
  <si>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</si>
  <si>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</si>
  <si>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</si>
  <si>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</si>
  <si>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</si>
  <si>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</si>
  <si>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</si>
  <si>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</si>
  <si>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</si>
  <si>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</si>
  <si>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</si>
  <si>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</si>
  <si>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</si>
  <si>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</si>
  <si>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</si>
  <si>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</si>
  <si>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</si>
  <si>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</si>
  <si>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</si>
  <si>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</si>
  <si>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</si>
  <si>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</si>
  <si>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</si>
  <si>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</si>
  <si>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</si>
  <si>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</si>
  <si>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</si>
  <si>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</si>
  <si>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</si>
  <si>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</si>
  <si>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</si>
  <si>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</si>
  <si>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</si>
  <si>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</si>
  <si>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</si>
  <si>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</si>
  <si>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</si>
  <si>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</si>
  <si>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</si>
  <si>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</si>
  <si>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</si>
  <si>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</si>
  <si>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</si>
  <si>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</si>
  <si>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</si>
  <si>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</si>
  <si>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</si>
  <si>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</si>
  <si>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</si>
  <si>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</si>
  <si>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</si>
  <si>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</si>
  <si>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</si>
  <si>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</si>
  <si>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</si>
  <si>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</si>
  <si>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</si>
  <si>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</si>
  <si>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</si>
  <si>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</si>
  <si>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</si>
  <si>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</si>
  <si>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</si>
  <si>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</si>
  <si>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</si>
  <si>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</si>
  <si>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</si>
  <si>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</si>
  <si>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</si>
  <si>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</si>
  <si>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</si>
  <si>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</si>
  <si>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</si>
  <si>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</si>
  <si>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</si>
  <si>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</si>
  <si>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</si>
  <si>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</si>
  <si>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</si>
  <si>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</si>
  <si>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</si>
  <si>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</si>
  <si>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</si>
  <si>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</si>
  <si>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</si>
  <si>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</si>
  <si>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</si>
  <si>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</si>
  <si>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</si>
  <si>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</si>
  <si>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</si>
  <si>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</si>
  <si>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</si>
  <si>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</si>
  <si>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</si>
  <si>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</si>
  <si>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</si>
  <si>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</si>
  <si>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</si>
  <si>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</si>
  <si>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</si>
  <si>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</si>
  <si>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</si>
  <si>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</si>
  <si>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</si>
  <si>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</si>
  <si>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</si>
  <si>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</si>
  <si>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</si>
  <si>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</si>
  <si>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</si>
  <si>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</si>
  <si>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</si>
  <si>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</si>
  <si>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</si>
  <si>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</si>
  <si>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</si>
  <si>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</si>
  <si>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</si>
  <si>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</si>
  <si>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</si>
  <si>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</si>
  <si>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</si>
  <si>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</si>
  <si>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</si>
  <si>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</si>
  <si>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</si>
  <si>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</si>
  <si>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</si>
  <si>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</si>
  <si>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</si>
  <si>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</si>
  <si>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</si>
  <si>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</si>
  <si>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</si>
  <si>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</si>
  <si>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</si>
  <si>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</si>
  <si>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</si>
  <si>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</si>
  <si>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</si>
  <si>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</si>
  <si>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</si>
  <si>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</si>
  <si>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</si>
  <si>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</si>
  <si>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</si>
  <si>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</si>
  <si>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</si>
  <si>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</si>
  <si>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</si>
  <si>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</si>
  <si>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</si>
  <si>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</si>
  <si>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</si>
  <si>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</si>
  <si>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</si>
  <si>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</si>
  <si>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</si>
  <si>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</si>
  <si>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</si>
  <si>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</si>
  <si>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</si>
  <si>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</si>
  <si>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</si>
  <si>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</si>
  <si>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</si>
  <si>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</si>
  <si>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</si>
  <si>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</si>
  <si>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</si>
  <si>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</si>
  <si>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</si>
  <si>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</si>
  <si>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</si>
  <si>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</si>
  <si>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</si>
  <si>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</si>
  <si>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</si>
  <si>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</si>
  <si>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</si>
  <si>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</si>
  <si>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</si>
  <si>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</si>
  <si>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</si>
  <si>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</si>
  <si>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</si>
  <si>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</si>
  <si>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</si>
  <si>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</si>
  <si>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</si>
  <si>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</si>
  <si>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</si>
  <si>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</si>
  <si>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</si>
  <si>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</si>
  <si>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</si>
  <si>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</si>
  <si>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</si>
  <si>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</si>
  <si>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</si>
  <si>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</si>
  <si>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</si>
  <si>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</si>
  <si>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</si>
  <si>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</si>
  <si>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</si>
  <si>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</si>
  <si>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</si>
  <si>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</si>
  <si>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</si>
  <si>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</si>
  <si>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</si>
  <si>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</si>
  <si>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</si>
  <si>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</si>
  <si>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</si>
  <si>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</si>
  <si>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</si>
  <si>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</si>
  <si>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</si>
  <si>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</si>
  <si>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</si>
  <si>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</si>
  <si>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</si>
  <si>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</si>
  <si>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</si>
  <si>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</si>
  <si>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</si>
  <si>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</si>
  <si>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</si>
  <si>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</si>
  <si>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</si>
  <si>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</si>
  <si>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</si>
  <si>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</si>
  <si>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</si>
  <si>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</si>
  <si>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</si>
  <si>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</si>
  <si>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</si>
  <si>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</si>
  <si>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</si>
  <si>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</si>
  <si>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</si>
  <si>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</si>
  <si>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</si>
  <si>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</si>
  <si>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</si>
  <si>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</si>
  <si>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</si>
  <si>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</si>
  <si>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</si>
  <si>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</si>
  <si>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</si>
  <si>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</si>
  <si>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</si>
  <si>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</si>
  <si>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</si>
  <si>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</si>
  <si>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</si>
  <si>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</si>
  <si>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</si>
  <si>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</si>
  <si>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</si>
  <si>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</si>
  <si>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</si>
  <si>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</si>
  <si>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</si>
  <si>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</si>
  <si>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</si>
  <si>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</si>
  <si>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</si>
  <si>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</si>
  <si>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</si>
  <si>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</si>
  <si>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</si>
  <si>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</si>
  <si>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</si>
  <si>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</si>
  <si>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</si>
  <si>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</si>
  <si>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</si>
  <si>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</si>
  <si>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</si>
  <si>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</si>
  <si>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</si>
  <si>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</si>
  <si>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</si>
  <si>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</si>
  <si>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</si>
  <si>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</si>
  <si>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</si>
  <si>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</si>
  <si>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</si>
  <si>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</si>
  <si>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</si>
  <si>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</si>
  <si>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</si>
  <si>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</si>
  <si>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</si>
  <si>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</si>
  <si>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</si>
  <si>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</si>
  <si>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</si>
  <si>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</si>
  <si>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</si>
  <si>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</si>
  <si>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</si>
  <si>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</si>
  <si>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</si>
  <si>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</si>
  <si>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</si>
  <si>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</si>
  <si>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</si>
  <si>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</si>
  <si>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</si>
  <si>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</si>
  <si>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</si>
  <si>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</si>
  <si>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</si>
  <si>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</si>
  <si>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</si>
  <si>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</si>
  <si>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</si>
  <si>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</si>
  <si>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</si>
  <si>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</si>
  <si>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</si>
  <si>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</si>
  <si>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</si>
  <si>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</si>
  <si>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</si>
  <si>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</si>
  <si>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</si>
  <si>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</si>
  <si>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</si>
  <si>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</si>
  <si>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</si>
  <si>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</si>
  <si>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</si>
  <si>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</si>
  <si>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</si>
  <si>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</si>
  <si>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</si>
  <si>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</si>
  <si>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</si>
  <si>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</si>
  <si>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</si>
  <si>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</si>
  <si>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</si>
  <si>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</si>
  <si>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</si>
  <si>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</si>
  <si>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</si>
  <si>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</si>
  <si>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</si>
  <si>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</si>
  <si>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</si>
  <si>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</si>
  <si>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</si>
  <si>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</si>
  <si>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</si>
  <si>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</si>
  <si>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</si>
  <si>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</si>
  <si>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</si>
  <si>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</si>
  <si>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</si>
  <si>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</si>
  <si>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</si>
  <si>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</si>
  <si>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</si>
  <si>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</si>
  <si>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</si>
  <si>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</si>
  <si>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</si>
  <si>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</si>
  <si>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</si>
  <si>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</si>
  <si>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</si>
  <si>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</si>
  <si>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</si>
  <si>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</si>
  <si>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</si>
  <si>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</si>
  <si>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</si>
  <si>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</si>
  <si>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</si>
  <si>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</si>
  <si>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</si>
  <si>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</si>
  <si>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</si>
  <si>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</si>
  <si>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</si>
  <si>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</si>
  <si>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</si>
  <si>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</si>
  <si>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</si>
  <si>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</si>
  <si>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</si>
  <si>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</si>
  <si>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</si>
  <si>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</si>
  <si>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</si>
  <si>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</si>
  <si>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</si>
  <si>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</si>
  <si>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</si>
  <si>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</si>
  <si>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</si>
  <si>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</si>
  <si>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</si>
  <si>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</si>
  <si>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</si>
  <si>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</si>
  <si>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</si>
  <si>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</si>
  <si>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</si>
  <si>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</si>
  <si>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</si>
  <si>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</si>
  <si>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</si>
  <si>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</si>
  <si>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</si>
  <si>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</si>
  <si>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</si>
  <si>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</si>
  <si>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</si>
  <si>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</si>
  <si>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</si>
  <si>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</si>
  <si>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</si>
  <si>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</si>
  <si>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</si>
  <si>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</si>
  <si>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</si>
  <si>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</si>
  <si>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</si>
  <si>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</si>
  <si>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</si>
  <si>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</si>
  <si>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</si>
  <si>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</si>
  <si>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</si>
  <si>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</si>
  <si>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</si>
  <si>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</si>
  <si>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</si>
  <si>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</si>
  <si>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</si>
  <si>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</si>
  <si>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</si>
  <si>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</si>
  <si>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</si>
  <si>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</si>
  <si>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</si>
  <si>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</si>
  <si>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</si>
  <si>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</si>
  <si>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</si>
  <si>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</si>
  <si>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</si>
  <si>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</si>
  <si>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</si>
  <si>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</si>
  <si>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</si>
  <si>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</si>
  <si>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</si>
  <si>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</si>
  <si>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</si>
  <si>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</si>
  <si>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</si>
  <si>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</si>
  <si>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</si>
  <si>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</si>
  <si>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</si>
  <si>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</si>
  <si>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</si>
  <si>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</si>
  <si>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</si>
  <si>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</si>
  <si>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</si>
  <si>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</si>
  <si>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</si>
  <si>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</si>
  <si>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</si>
  <si>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</si>
  <si>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</si>
  <si>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</si>
  <si>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</si>
  <si>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</si>
  <si>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</si>
  <si>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</si>
  <si>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</si>
  <si>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</si>
  <si>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</si>
  <si>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</si>
  <si>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</si>
  <si>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</si>
  <si>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</si>
  <si>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</si>
  <si>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</si>
  <si>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</si>
  <si>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</si>
  <si>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</si>
  <si>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</si>
  <si>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</si>
  <si>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</si>
  <si>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</si>
  <si>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</si>
  <si>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</si>
  <si>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</si>
  <si>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</si>
  <si>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</si>
  <si>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</si>
  <si>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</si>
  <si>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</si>
  <si>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</si>
  <si>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</si>
  <si>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</si>
  <si>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</si>
  <si>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</si>
  <si>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</si>
  <si>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</si>
  <si>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</si>
  <si>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</si>
  <si>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</si>
  <si>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</si>
  <si>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</si>
  <si>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</si>
  <si>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</si>
  <si>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</si>
  <si>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</si>
  <si>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</si>
  <si>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</si>
  <si>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</si>
  <si>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</si>
  <si>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</si>
  <si>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</si>
  <si>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</si>
  <si>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</si>
  <si>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</si>
  <si>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</si>
  <si>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</si>
  <si>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</si>
  <si>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</si>
  <si>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</si>
  <si>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</si>
  <si>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</si>
  <si>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</si>
  <si>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</si>
  <si>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</si>
  <si>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</si>
  <si>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</si>
  <si>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</si>
  <si>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</si>
  <si>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</si>
  <si>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</si>
  <si>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</si>
  <si>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</si>
  <si>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</si>
  <si>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</si>
  <si>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</si>
  <si>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</si>
  <si>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</si>
  <si>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</si>
  <si>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</si>
  <si>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</si>
  <si>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</si>
  <si>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</si>
  <si>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</si>
  <si>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</si>
  <si>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</si>
  <si>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</si>
  <si>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</si>
  <si>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</si>
  <si>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</si>
  <si>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</si>
  <si>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</si>
  <si>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</si>
  <si>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</si>
  <si>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</si>
  <si>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</si>
  <si>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</si>
  <si>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</si>
  <si>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</si>
  <si>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</si>
  <si>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</si>
  <si>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</si>
  <si>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</si>
  <si>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</si>
  <si>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</si>
  <si>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</si>
  <si>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</si>
  <si>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</si>
  <si>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</si>
  <si>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</si>
  <si>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</si>
  <si>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</si>
  <si>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</si>
  <si>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</si>
  <si>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</si>
  <si>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</si>
  <si>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</si>
  <si>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</si>
  <si>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</si>
  <si>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</si>
  <si>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</si>
  <si>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</si>
  <si>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</si>
  <si>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</si>
  <si>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</si>
  <si>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</si>
  <si>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</si>
  <si>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</si>
  <si>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</si>
  <si>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</si>
  <si>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</si>
  <si>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</si>
  <si>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</si>
  <si>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</si>
  <si>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</si>
  <si>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</si>
  <si>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</si>
  <si>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</si>
  <si>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</si>
  <si>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</si>
  <si>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</si>
  <si>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</si>
  <si>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</si>
  <si>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</si>
  <si>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</si>
  <si>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</si>
  <si>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</si>
  <si>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</si>
  <si>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</si>
  <si>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</si>
  <si>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</si>
  <si>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</si>
  <si>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</si>
  <si>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</si>
  <si>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</si>
  <si>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</si>
  <si>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</si>
  <si>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</si>
  <si>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</si>
  <si>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</si>
  <si>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</si>
  <si>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</si>
  <si>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</si>
  <si>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</si>
  <si>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</si>
  <si>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</si>
  <si>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</si>
  <si>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</si>
  <si>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</si>
  <si>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</si>
  <si>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</si>
  <si>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</si>
  <si>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</si>
  <si>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</si>
  <si>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</si>
  <si>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</si>
  <si>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</si>
  <si>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</si>
  <si>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</si>
  <si>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</si>
  <si>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</si>
  <si>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</si>
  <si>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</si>
  <si>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</si>
  <si>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</si>
  <si>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</si>
  <si>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</si>
  <si>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</si>
  <si>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</si>
  <si>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</si>
  <si>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</si>
  <si>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</si>
  <si>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</si>
  <si>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</si>
  <si>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</si>
  <si>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</si>
  <si>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</si>
  <si>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</si>
  <si>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</si>
  <si>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</si>
  <si>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</si>
  <si>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</si>
  <si>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</si>
  <si>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</si>
  <si>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</si>
  <si>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</si>
  <si>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</si>
  <si>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</si>
  <si>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</si>
  <si>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</si>
  <si>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</si>
  <si>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</si>
  <si>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</si>
  <si>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</si>
  <si>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</si>
  <si>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</si>
  <si>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</si>
  <si>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</si>
  <si>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</si>
  <si>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</si>
  <si>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</si>
  <si>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</si>
  <si>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</si>
  <si>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</si>
  <si>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</si>
  <si>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</si>
  <si>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</si>
  <si>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</si>
  <si>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</si>
  <si>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</si>
  <si>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</si>
  <si>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</si>
  <si>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</si>
  <si>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</si>
  <si>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</si>
  <si>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</si>
  <si>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</si>
  <si>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</si>
  <si>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</si>
  <si>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</si>
  <si>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</si>
  <si>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</si>
  <si>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</si>
  <si>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</si>
  <si>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</si>
  <si>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</si>
  <si>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</si>
  <si>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</si>
  <si>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</si>
  <si>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</si>
  <si>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</si>
  <si>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</si>
  <si>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</si>
  <si>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</si>
  <si>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</si>
  <si>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</si>
  <si>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</si>
  <si>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</si>
  <si>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</si>
  <si>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</si>
  <si>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</si>
  <si>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</si>
  <si>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</si>
  <si>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</si>
  <si>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</si>
  <si>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</si>
  <si>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</si>
  <si>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</si>
  <si>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</si>
  <si>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</si>
  <si>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</si>
  <si>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</si>
  <si>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</si>
  <si>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</si>
  <si>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</si>
  <si>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</si>
  <si>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</si>
  <si>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</si>
  <si>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</si>
  <si>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</si>
  <si>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</si>
  <si>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</si>
  <si>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</si>
  <si>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</si>
  <si>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</si>
  <si>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</si>
  <si>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</si>
  <si>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</si>
  <si>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</si>
  <si>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</si>
  <si>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</si>
  <si>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</si>
  <si>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</si>
  <si>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</si>
  <si>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</si>
  <si>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</si>
  <si>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</si>
  <si>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</si>
  <si>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</si>
  <si>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</si>
  <si>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</si>
  <si>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</si>
  <si>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</si>
  <si>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</si>
  <si>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</si>
  <si>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</si>
  <si>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</si>
  <si>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</si>
  <si>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</si>
  <si>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</si>
  <si>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</si>
  <si>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</si>
  <si>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</si>
  <si>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</si>
  <si>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</si>
  <si>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</si>
  <si>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</si>
  <si>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</si>
  <si>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</si>
  <si>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</si>
  <si>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</si>
  <si>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</si>
  <si>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</si>
  <si>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</si>
  <si>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</si>
  <si>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</si>
  <si>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</si>
  <si>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</si>
  <si>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</si>
  <si>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</si>
  <si>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</si>
  <si>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</si>
  <si>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</si>
  <si>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</si>
  <si>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</si>
  <si>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</si>
  <si>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</si>
  <si>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</si>
  <si>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</si>
  <si>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</si>
  <si>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</si>
  <si>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</si>
  <si>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</si>
  <si>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</si>
  <si>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</si>
  <si>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</si>
  <si>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</si>
  <si>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</si>
  <si>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</si>
  <si>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</si>
  <si>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</si>
  <si>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</si>
  <si>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</si>
  <si>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</si>
  <si>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</si>
  <si>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</si>
  <si>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</si>
  <si>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</si>
  <si>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</si>
  <si>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</si>
  <si>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</si>
  <si>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</si>
  <si>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</si>
  <si>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</si>
  <si>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</si>
  <si>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</si>
  <si>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</si>
  <si>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</si>
  <si>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</si>
  <si>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</si>
  <si>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</si>
  <si>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</si>
  <si>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</si>
  <si>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</si>
  <si>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</si>
  <si>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</si>
  <si>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</si>
  <si>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</si>
  <si>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</si>
  <si>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</si>
  <si>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</si>
  <si>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</si>
  <si>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</si>
  <si>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</si>
  <si>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</si>
  <si>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</si>
  <si>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</si>
  <si>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</si>
  <si>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</si>
  <si>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</si>
  <si>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</si>
  <si>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</si>
  <si>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</si>
  <si>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</si>
  <si>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</si>
  <si>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</si>
  <si>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</si>
  <si>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</si>
  <si>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</si>
  <si>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</si>
  <si>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</si>
  <si>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</si>
  <si>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</si>
  <si>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</si>
  <si>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</si>
  <si>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</si>
  <si>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</si>
  <si>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</si>
  <si>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</si>
  <si>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</si>
  <si>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</si>
  <si>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</si>
  <si>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</si>
  <si>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</si>
  <si>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</si>
  <si>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</si>
  <si>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</si>
  <si>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</si>
  <si>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</si>
  <si>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</si>
  <si>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</si>
  <si>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</si>
  <si>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</si>
  <si>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</si>
  <si>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</si>
  <si>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</si>
  <si>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</si>
  <si>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</si>
  <si>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</si>
  <si>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</si>
  <si>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</si>
  <si>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</si>
  <si>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</si>
  <si>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</si>
  <si>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</si>
  <si>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</si>
  <si>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</si>
  <si>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</si>
  <si>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</si>
  <si>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</si>
  <si>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</si>
  <si>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</si>
  <si>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</si>
  <si>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</si>
  <si>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</si>
  <si>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</si>
  <si>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</si>
  <si>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</si>
  <si>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</si>
  <si>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</si>
  <si>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</si>
  <si>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</si>
  <si>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</si>
  <si>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</si>
  <si>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</si>
  <si>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</si>
  <si>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</si>
  <si>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</si>
  <si>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</si>
  <si>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</si>
  <si>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</si>
  <si>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</si>
  <si>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</si>
  <si>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</si>
  <si>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</si>
  <si>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</si>
  <si>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</si>
  <si>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</si>
  <si>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</si>
  <si>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</si>
  <si>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</si>
  <si>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</si>
  <si>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</si>
  <si>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</si>
  <si>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</si>
  <si>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</si>
  <si>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</si>
  <si>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</si>
  <si>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</si>
  <si>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</si>
  <si>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</si>
  <si>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</si>
  <si>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</si>
  <si>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</si>
  <si>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</si>
  <si>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</si>
  <si>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</si>
  <si>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</si>
  <si>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</si>
  <si>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</si>
  <si>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</si>
  <si>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</si>
  <si>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</si>
  <si>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</si>
  <si>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</si>
  <si>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</si>
  <si>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</si>
  <si>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</si>
  <si>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</si>
  <si>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</si>
  <si>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</si>
  <si>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</si>
  <si>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</si>
  <si>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</si>
  <si>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</si>
  <si>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</si>
  <si>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</si>
  <si>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</si>
  <si>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</si>
  <si>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</si>
  <si>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</si>
  <si>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</si>
  <si>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</si>
  <si>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</si>
  <si>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</si>
  <si>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</si>
  <si>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</si>
  <si>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</si>
  <si>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</si>
  <si>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</si>
  <si>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</si>
  <si>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</si>
  <si>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</si>
  <si>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</si>
  <si>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</si>
  <si>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</si>
  <si>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</si>
  <si>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</si>
  <si>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</si>
  <si>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</si>
  <si>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</si>
  <si>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</si>
  <si>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</si>
  <si>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</si>
  <si>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</si>
  <si>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</si>
  <si>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</si>
  <si>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</si>
  <si>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</si>
  <si>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</si>
  <si>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</si>
  <si>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</si>
  <si>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</si>
  <si>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</si>
  <si>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</si>
  <si>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</si>
  <si>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</si>
  <si>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</si>
  <si>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</si>
  <si>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</si>
  <si>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</si>
  <si>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</si>
  <si>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</si>
  <si>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</si>
  <si>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</si>
  <si>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</si>
  <si>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</si>
  <si>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</si>
  <si>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</si>
  <si>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</si>
  <si>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</si>
  <si>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</si>
  <si>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</si>
  <si>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</si>
  <si>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</si>
  <si>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</si>
  <si>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</si>
  <si>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</si>
  <si>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</si>
  <si>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</si>
  <si>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</si>
  <si>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</si>
  <si>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</si>
  <si>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</si>
  <si>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</si>
  <si>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</si>
  <si>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</si>
  <si>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</si>
  <si>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</si>
  <si>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</si>
  <si>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</si>
  <si>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</si>
  <si>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</si>
  <si>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</si>
  <si>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</si>
  <si>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</si>
  <si>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</si>
  <si>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</si>
  <si>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</si>
  <si>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</si>
  <si>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</si>
  <si>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</si>
  <si>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</si>
  <si>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</si>
  <si>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</si>
  <si>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</si>
  <si>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</si>
  <si>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</si>
  <si>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</si>
  <si>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</si>
  <si>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</si>
  <si>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</si>
  <si>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</si>
  <si>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</si>
  <si>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</si>
  <si>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</si>
  <si>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</si>
  <si>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</si>
  <si>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</si>
  <si>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</si>
  <si>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</si>
  <si>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</si>
  <si>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</si>
  <si>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</si>
  <si>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</si>
  <si>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</si>
  <si>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</si>
  <si>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</si>
  <si>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</si>
  <si>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</si>
  <si>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</si>
  <si>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</si>
  <si>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</si>
  <si>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</si>
  <si>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</si>
  <si>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</si>
  <si>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</si>
  <si>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</si>
  <si>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</si>
  <si>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</si>
  <si>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</si>
  <si>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</si>
  <si>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</si>
  <si>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</si>
  <si>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</si>
  <si>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</si>
  <si>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</si>
  <si>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</si>
  <si>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</si>
  <si>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</si>
  <si>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</si>
  <si>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</si>
  <si>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</si>
  <si>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</si>
  <si>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</si>
  <si>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</si>
  <si>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</si>
  <si>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</si>
  <si>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</si>
  <si>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</si>
  <si>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</si>
  <si>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</si>
  <si>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</si>
  <si>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</si>
  <si>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</si>
  <si>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</si>
  <si>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</si>
  <si>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</si>
  <si>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</si>
  <si>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</si>
  <si>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</si>
  <si>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</si>
  <si>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</si>
  <si>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</si>
  <si>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</si>
  <si>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</si>
  <si>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</si>
  <si>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</si>
  <si>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</si>
  <si>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</si>
  <si>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</si>
  <si>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</si>
  <si>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</si>
  <si>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</si>
  <si>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</si>
  <si>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</si>
  <si>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</si>
  <si>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</si>
  <si>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</si>
  <si>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</si>
  <si>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</si>
  <si>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</si>
  <si>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</si>
  <si>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</si>
  <si>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</si>
  <si>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</si>
  <si>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</si>
  <si>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</si>
  <si>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</si>
  <si>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</si>
  <si>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</si>
  <si>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</si>
  <si>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</si>
  <si>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</si>
  <si>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</si>
  <si>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</si>
  <si>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</si>
  <si>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</si>
  <si>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</si>
  <si>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</si>
  <si>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</si>
  <si>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</si>
  <si>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</si>
  <si>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</si>
  <si>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</si>
  <si>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</si>
  <si>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</si>
  <si>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</si>
  <si>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</si>
  <si>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</si>
  <si>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</si>
  <si>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</si>
  <si>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</si>
  <si>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</si>
  <si>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</si>
  <si>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</si>
  <si>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</si>
  <si>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</si>
  <si>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</si>
  <si>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</si>
  <si>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</si>
  <si>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</si>
  <si>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</si>
  <si>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</si>
  <si>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</si>
  <si>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</si>
  <si>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</si>
  <si>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</si>
  <si>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</si>
  <si>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</si>
  <si>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</si>
  <si>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</si>
  <si>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</si>
  <si>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</si>
  <si>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</si>
  <si>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</si>
  <si>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</si>
  <si>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</si>
  <si>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</si>
  <si>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</si>
  <si>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</si>
  <si>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</si>
  <si>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</si>
  <si>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</si>
  <si>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</si>
  <si>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</si>
  <si>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</si>
  <si>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</si>
  <si>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</si>
  <si>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</si>
  <si>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</si>
  <si>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</si>
  <si>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</si>
  <si>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</si>
  <si>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</si>
  <si>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</si>
  <si>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</si>
  <si>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</si>
  <si>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</si>
  <si>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</si>
  <si>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</si>
  <si>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</si>
  <si>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</si>
  <si>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</si>
  <si>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</si>
  <si>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</si>
  <si>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</si>
  <si>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</si>
  <si>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</si>
  <si>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</si>
  <si>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</si>
  <si>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</si>
  <si>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</si>
  <si>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</si>
  <si>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</si>
  <si>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</si>
  <si>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</si>
  <si>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</si>
  <si>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</si>
  <si>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</si>
  <si>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</si>
  <si>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</si>
  <si>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</si>
  <si>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</si>
  <si>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</si>
  <si>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</si>
  <si>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</si>
  <si>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</si>
  <si>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</si>
  <si>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</si>
  <si>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</si>
  <si>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</si>
  <si>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</si>
  <si>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</si>
  <si>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</si>
  <si>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</si>
  <si>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</si>
  <si>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</si>
  <si>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</si>
  <si>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</si>
  <si>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</si>
  <si>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</si>
  <si>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</si>
  <si>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</si>
  <si>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</si>
  <si>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</si>
  <si>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</si>
  <si>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</si>
  <si>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</si>
  <si>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</si>
  <si>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</si>
  <si>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</si>
  <si>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</si>
  <si>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</si>
  <si>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</si>
  <si>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</si>
  <si>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</si>
  <si>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</si>
  <si>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</si>
  <si>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</si>
  <si>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</si>
  <si>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</si>
  <si>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</si>
  <si>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</si>
  <si>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</si>
  <si>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</si>
  <si>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</si>
  <si>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</si>
  <si>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</si>
  <si>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</si>
  <si>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</si>
  <si>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</si>
  <si>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</si>
  <si>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</si>
  <si>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</si>
  <si>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</si>
  <si>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</si>
  <si>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</si>
  <si>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</si>
  <si>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</si>
  <si>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</si>
  <si>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</si>
  <si>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</si>
  <si>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</si>
  <si>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</si>
  <si>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</si>
  <si>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</si>
  <si>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</si>
  <si>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</si>
  <si>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</si>
  <si>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</si>
  <si>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</si>
  <si>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</si>
  <si>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</si>
  <si>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</si>
  <si>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</si>
  <si>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</si>
  <si>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</si>
  <si>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</si>
  <si>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</si>
  <si>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</si>
  <si>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</si>
  <si>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</si>
  <si>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</si>
  <si>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</si>
  <si>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</si>
  <si>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</si>
  <si>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</si>
  <si>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</si>
  <si>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</si>
  <si>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</si>
  <si>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</si>
  <si>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</si>
  <si>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</si>
  <si>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</si>
  <si>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</si>
  <si>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</si>
  <si>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</si>
  <si>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</si>
  <si>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</si>
  <si>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</si>
  <si>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</si>
  <si>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</si>
  <si>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</si>
  <si>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</si>
  <si>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</si>
  <si>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</si>
  <si>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</si>
  <si>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</si>
  <si>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</si>
  <si>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</si>
  <si>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</si>
  <si>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</si>
  <si>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</si>
  <si>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</si>
  <si>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</si>
  <si>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</si>
  <si>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</si>
  <si>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</si>
  <si>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</si>
  <si>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</si>
  <si>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</si>
  <si>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</si>
  <si>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</si>
  <si>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</si>
  <si>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</si>
  <si>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</si>
  <si>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</si>
  <si>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</si>
  <si>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</si>
  <si>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</si>
  <si>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</si>
  <si>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</si>
  <si>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</si>
  <si>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</si>
  <si>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</si>
  <si>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</si>
  <si>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</si>
  <si>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</si>
  <si>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</si>
  <si>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</si>
  <si>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</si>
  <si>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</si>
  <si>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</si>
  <si>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</si>
  <si>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</si>
  <si>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</si>
  <si>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</si>
  <si>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</si>
  <si>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</si>
  <si>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</si>
  <si>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</si>
  <si>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</si>
  <si>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</si>
  <si>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</si>
  <si>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</si>
  <si>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</si>
  <si>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</si>
  <si>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</si>
  <si>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</si>
  <si>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</si>
  <si>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</si>
  <si>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</si>
  <si>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</si>
  <si>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</si>
  <si>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</si>
  <si>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</si>
  <si>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</si>
  <si>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</si>
  <si>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</si>
  <si>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</si>
  <si>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</si>
  <si>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</si>
  <si>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</si>
  <si>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</si>
  <si>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</si>
  <si>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</si>
  <si>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</si>
  <si>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</si>
  <si>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</si>
  <si>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</si>
  <si>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</si>
  <si>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</si>
  <si>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</si>
  <si>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</si>
  <si>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</si>
  <si>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</si>
  <si>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</si>
  <si>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</si>
  <si>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</si>
  <si>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</si>
  <si>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</si>
  <si>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</si>
  <si>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</si>
  <si>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</si>
  <si>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</si>
  <si>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</si>
  <si>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</si>
  <si>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</si>
  <si>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</si>
  <si>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</si>
  <si>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</si>
  <si>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</si>
  <si>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</si>
  <si>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</si>
  <si>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</si>
  <si>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</si>
  <si>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</si>
  <si>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</si>
  <si>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</si>
  <si>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</si>
  <si>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</si>
  <si>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</si>
  <si>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</si>
  <si>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</si>
  <si>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</si>
  <si>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</si>
  <si>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</si>
  <si>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</si>
  <si>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</si>
  <si>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</si>
  <si>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</si>
  <si>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</si>
  <si>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</si>
  <si>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</si>
  <si>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</si>
  <si>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</si>
  <si>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</si>
  <si>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</si>
  <si>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</si>
  <si>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</si>
  <si>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</si>
  <si>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</si>
  <si>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</si>
  <si>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</si>
  <si>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</si>
  <si>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</si>
  <si>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</si>
  <si>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</si>
  <si>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</si>
  <si>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</si>
  <si>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</si>
  <si>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</si>
  <si>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</si>
  <si>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</si>
  <si>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</si>
  <si>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</si>
  <si>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</si>
  <si>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</si>
  <si>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</si>
  <si>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</si>
  <si>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</si>
  <si>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</si>
  <si>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</si>
  <si>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</si>
  <si>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</si>
  <si>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</si>
  <si>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</si>
  <si>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</si>
  <si>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</si>
  <si>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</si>
  <si>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</si>
  <si>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</si>
  <si>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</si>
  <si>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</si>
  <si>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</si>
  <si>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</si>
  <si>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</si>
  <si>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</si>
  <si>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</si>
  <si>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</si>
  <si>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</si>
  <si>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</si>
  <si>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</si>
  <si>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</si>
  <si>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</si>
  <si>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</si>
  <si>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</si>
  <si>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</si>
  <si>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</si>
  <si>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</si>
  <si>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</si>
  <si>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</si>
  <si>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</si>
  <si>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</si>
  <si>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</si>
  <si>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</si>
  <si>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</si>
  <si>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</si>
  <si>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</si>
  <si>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</si>
  <si>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</si>
  <si>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</si>
  <si>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</si>
  <si>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</si>
  <si>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</si>
  <si>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</si>
  <si>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</si>
  <si>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</si>
  <si>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</si>
  <si>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</si>
  <si>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</si>
  <si>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</si>
  <si>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</si>
  <si>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</si>
  <si>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</si>
  <si>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</si>
  <si>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</si>
  <si>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</si>
  <si>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</si>
  <si>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</si>
  <si>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</si>
  <si>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</si>
  <si>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</si>
  <si>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</si>
  <si>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</si>
  <si>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</si>
  <si>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</si>
  <si>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</si>
  <si>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</si>
  <si>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</si>
  <si>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</si>
  <si>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</si>
  <si>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</si>
  <si>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</si>
  <si>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</si>
  <si>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</si>
  <si>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</si>
  <si>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</si>
  <si>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</si>
  <si>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</si>
  <si>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</si>
  <si>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</si>
  <si>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</si>
  <si>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</si>
  <si>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</si>
  <si>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</si>
  <si>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</si>
  <si>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</si>
  <si>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</si>
  <si>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</si>
  <si>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</si>
  <si>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</si>
  <si>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</si>
  <si>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</si>
  <si>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</si>
  <si>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</si>
  <si>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</si>
  <si>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</si>
  <si>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</si>
  <si>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</si>
  <si>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</si>
  <si>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</si>
  <si>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</si>
  <si>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</si>
  <si>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</si>
  <si>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</si>
  <si>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</si>
  <si>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</si>
  <si>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</si>
  <si>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</si>
  <si>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</si>
  <si>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</si>
  <si>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</si>
  <si>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</si>
  <si>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</si>
  <si>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</si>
  <si>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</si>
  <si>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</si>
  <si>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</si>
  <si>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</si>
  <si>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</si>
  <si>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</si>
  <si>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</si>
  <si>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</si>
  <si>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</si>
  <si>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</si>
  <si>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</si>
  <si>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</si>
  <si>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</si>
  <si>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</si>
  <si>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</si>
  <si>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</si>
  <si>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</si>
  <si>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</si>
  <si>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</si>
  <si>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</si>
  <si>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</si>
  <si>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</si>
  <si>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</si>
  <si>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</si>
  <si>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</si>
  <si>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</si>
  <si>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</si>
  <si>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</si>
  <si>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</si>
  <si>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</si>
  <si>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</si>
  <si>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</si>
  <si>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</si>
  <si>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</si>
  <si>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</si>
  <si>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</si>
  <si>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</si>
  <si>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</si>
  <si>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</si>
  <si>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</si>
  <si>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</si>
  <si>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</si>
  <si>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</si>
  <si>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</si>
  <si>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</si>
  <si>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</si>
  <si>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</si>
  <si>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</si>
  <si>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</si>
  <si>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</si>
  <si>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</si>
  <si>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</si>
  <si>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</si>
  <si>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</si>
  <si>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</si>
  <si>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</si>
  <si>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</si>
  <si>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</si>
  <si>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</si>
  <si>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</si>
  <si>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</si>
  <si>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</si>
  <si>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</si>
  <si>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</si>
  <si>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</si>
  <si>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</si>
  <si>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</si>
  <si>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</si>
  <si>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</si>
  <si>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</si>
  <si>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</si>
  <si>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</si>
  <si>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</si>
  <si>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</si>
  <si>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</si>
  <si>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</si>
  <si>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</si>
  <si>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</si>
  <si>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</si>
  <si>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</si>
  <si>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</si>
  <si>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</si>
  <si>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</si>
  <si>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</si>
  <si>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</si>
  <si>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</si>
  <si>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</si>
  <si>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</si>
  <si>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</si>
  <si>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</si>
  <si>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</si>
  <si>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</si>
  <si>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</si>
  <si>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</si>
  <si>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</si>
  <si>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</si>
  <si>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</si>
  <si>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</si>
  <si>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</si>
  <si>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</si>
  <si>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</si>
  <si>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</si>
  <si>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</si>
  <si>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</si>
  <si>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</si>
  <si>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</si>
  <si>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</si>
  <si>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</si>
  <si>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</si>
  <si>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</si>
  <si>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</si>
  <si>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</si>
  <si>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</si>
  <si>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</si>
  <si>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</si>
  <si>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</si>
  <si>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</si>
  <si>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</si>
  <si>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</si>
  <si>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</si>
  <si>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</si>
  <si>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</si>
  <si>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</si>
  <si>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</si>
  <si>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</si>
  <si>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</si>
  <si>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</si>
  <si>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</si>
  <si>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</si>
  <si>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</si>
  <si>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</si>
  <si>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</si>
  <si>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</si>
  <si>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</si>
  <si>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</si>
  <si>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</si>
  <si>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</si>
  <si>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</si>
  <si>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</si>
  <si>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</si>
  <si>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</si>
  <si>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</si>
  <si>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</si>
  <si>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</si>
  <si>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</si>
  <si>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</si>
  <si>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</si>
  <si>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</si>
  <si>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</si>
  <si>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</si>
  <si>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</si>
  <si>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</si>
  <si>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</si>
  <si>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</si>
  <si>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</si>
  <si>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</si>
  <si>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</si>
  <si>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</si>
  <si>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</si>
  <si>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</si>
  <si>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</si>
  <si>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</si>
  <si>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</si>
  <si>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</si>
  <si>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</si>
  <si>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</si>
  <si>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</si>
  <si>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</si>
  <si>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</si>
  <si>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</si>
  <si>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</si>
  <si>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</si>
  <si>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</si>
  <si>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</si>
  <si>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</si>
  <si>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</si>
  <si>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</si>
  <si>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</si>
  <si>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</si>
  <si>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</si>
  <si>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</si>
  <si>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</si>
  <si>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</si>
  <si>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</si>
  <si>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</si>
  <si>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</si>
  <si>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</si>
  <si>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</si>
  <si>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</si>
  <si>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</si>
  <si>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</si>
  <si>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</si>
  <si>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</si>
  <si>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</si>
  <si>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</si>
  <si>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</si>
  <si>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</si>
  <si>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</si>
  <si>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</si>
  <si>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</si>
  <si>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</si>
  <si>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</si>
  <si>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</si>
  <si>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</si>
  <si>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</si>
  <si>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</si>
  <si>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</si>
  <si>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</si>
  <si>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</si>
  <si>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</si>
  <si>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</si>
  <si>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</si>
  <si>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</si>
  <si>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</si>
  <si>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</si>
  <si>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</si>
  <si>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</si>
  <si>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</si>
  <si>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</si>
  <si>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</si>
  <si>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</si>
  <si>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</si>
  <si>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</si>
  <si>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</si>
  <si>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</si>
  <si>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</si>
  <si>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</si>
  <si>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</si>
  <si>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</si>
  <si>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</si>
  <si>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</si>
  <si>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</si>
  <si>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</si>
  <si>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</si>
  <si>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</si>
  <si>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</si>
  <si>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</si>
  <si>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</si>
  <si>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</si>
  <si>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</si>
  <si>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</si>
  <si>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</si>
  <si>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</si>
  <si>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</si>
  <si>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</si>
  <si>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</si>
  <si>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</si>
  <si>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</si>
  <si>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</si>
  <si>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</si>
  <si>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</si>
  <si>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</si>
  <si>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</si>
  <si>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</si>
  <si>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</si>
  <si>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</si>
  <si>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</si>
  <si>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</si>
  <si>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</si>
  <si>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</si>
  <si>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</si>
  <si>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</si>
  <si>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</si>
  <si>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</si>
  <si>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</si>
  <si>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</si>
  <si>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</si>
  <si>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</si>
  <si>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</si>
  <si>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</si>
  <si>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</si>
  <si>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</si>
  <si>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</si>
  <si>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</si>
  <si>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</si>
  <si>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</si>
  <si>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</si>
  <si>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</si>
  <si>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</si>
  <si>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</si>
  <si>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</si>
  <si>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</si>
  <si>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</si>
  <si>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</si>
  <si>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</si>
  <si>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</si>
  <si>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</si>
  <si>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</si>
  <si>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</si>
  <si>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</si>
  <si>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</si>
  <si>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</si>
  <si>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</si>
  <si>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</si>
  <si>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</si>
  <si>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</si>
  <si>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</si>
  <si>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</si>
  <si>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</si>
  <si>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</si>
  <si>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</si>
  <si>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</si>
  <si>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</si>
  <si>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</si>
  <si>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</si>
  <si>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</si>
  <si>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</si>
  <si>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</si>
  <si>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</si>
  <si>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</si>
  <si>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</si>
  <si>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</si>
  <si>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</si>
  <si>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</si>
  <si>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</si>
  <si>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</si>
  <si>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</si>
  <si>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</si>
  <si>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</si>
  <si>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</si>
  <si>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</si>
  <si>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</si>
  <si>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</si>
  <si>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</si>
  <si>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</si>
  <si>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</si>
  <si>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</si>
  <si>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</si>
  <si>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</si>
  <si>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</si>
  <si>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</si>
  <si>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</si>
  <si>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</si>
  <si>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</si>
  <si>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</si>
  <si>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</si>
  <si>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</si>
  <si>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</si>
  <si>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</si>
  <si>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</si>
  <si>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</si>
  <si>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</si>
  <si>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</si>
  <si>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</si>
  <si>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</si>
  <si>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</si>
  <si>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</si>
  <si>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</si>
  <si>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</si>
  <si>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</si>
  <si>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</si>
  <si>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</si>
  <si>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</si>
  <si>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</si>
  <si>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</si>
  <si>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</si>
  <si>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</si>
  <si>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</si>
  <si>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</si>
  <si>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</si>
  <si>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</si>
  <si>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</si>
  <si>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</si>
  <si>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</si>
  <si>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</si>
  <si>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</si>
  <si>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</si>
  <si>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</si>
  <si>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</si>
  <si>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</si>
  <si>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</si>
  <si>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</si>
  <si>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</si>
  <si>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</si>
  <si>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</si>
  <si>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</si>
  <si>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</si>
  <si>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</si>
  <si>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</si>
  <si>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</si>
  <si>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</si>
  <si>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</si>
  <si>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</si>
  <si>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</si>
  <si>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</si>
  <si>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</si>
  <si>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</si>
  <si>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</si>
  <si>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</si>
  <si>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</si>
  <si>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</si>
  <si>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</si>
  <si>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</si>
  <si>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</si>
  <si>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</si>
  <si>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</si>
  <si>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</si>
  <si>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</si>
  <si>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</si>
  <si>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</si>
  <si>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</si>
  <si>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</si>
  <si>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</si>
  <si>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</si>
  <si>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</si>
  <si>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</si>
  <si>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</si>
  <si>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</si>
  <si>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</si>
  <si>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</si>
  <si>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</si>
  <si>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</si>
  <si>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</si>
  <si>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</si>
  <si>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</si>
  <si>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</si>
  <si>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</si>
  <si>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</si>
  <si>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</si>
  <si>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</si>
  <si>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</si>
  <si>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</si>
  <si>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</si>
  <si>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</si>
  <si>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</si>
  <si>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</si>
  <si>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</si>
  <si>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</si>
  <si>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</si>
  <si>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</si>
  <si>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</si>
  <si>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</si>
  <si>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</si>
  <si>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</si>
  <si>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</si>
  <si>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</si>
  <si>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</si>
  <si>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</si>
  <si>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</si>
  <si>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</si>
  <si>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</si>
  <si>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</si>
  <si>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</si>
  <si>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</si>
  <si>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</si>
  <si>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</si>
  <si>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</si>
  <si>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</si>
  <si>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</si>
  <si>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</si>
  <si>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</si>
  <si>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</si>
  <si>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</si>
  <si>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</si>
  <si>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</si>
  <si>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</si>
  <si>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</si>
  <si>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</si>
  <si>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</si>
  <si>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</si>
  <si>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</si>
  <si>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</si>
  <si>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</si>
  <si>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</si>
  <si>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</si>
  <si>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</si>
  <si>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</si>
  <si>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</si>
  <si>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</si>
  <si>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</si>
  <si>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</si>
  <si>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</si>
  <si>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</si>
  <si>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</si>
  <si>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</si>
  <si>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</si>
  <si>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</si>
  <si>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</si>
  <si>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</si>
  <si>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</si>
  <si>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</si>
  <si>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</si>
  <si>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</si>
  <si>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</si>
  <si>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</si>
  <si>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</si>
  <si>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</si>
  <si>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</si>
  <si>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</si>
  <si>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</si>
  <si>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</si>
  <si>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</si>
  <si>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</si>
  <si>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</si>
  <si>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</si>
  <si>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</si>
  <si>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</si>
  <si>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</si>
  <si>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</si>
  <si>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</si>
  <si>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</si>
  <si>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</si>
  <si>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</si>
  <si>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</si>
  <si>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</si>
  <si>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</si>
  <si>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</si>
  <si>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</si>
  <si>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</si>
  <si>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</si>
  <si>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</si>
  <si>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</si>
  <si>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</si>
  <si>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</si>
  <si>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</si>
  <si>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</si>
  <si>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</si>
  <si>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</si>
  <si>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</si>
  <si>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</si>
  <si>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</si>
  <si>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</si>
  <si>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</si>
  <si>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</si>
  <si>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</si>
  <si>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</si>
  <si>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</si>
  <si>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</si>
  <si>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</si>
  <si>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</si>
  <si>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</si>
  <si>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</si>
  <si>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</si>
  <si>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</si>
  <si>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</si>
  <si>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</si>
  <si>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</si>
  <si>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</si>
  <si>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</si>
  <si>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</si>
  <si>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</si>
  <si>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</si>
  <si>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</si>
  <si>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</si>
  <si>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</si>
  <si>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</si>
  <si>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</si>
  <si>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</si>
  <si>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</si>
  <si>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</si>
  <si>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</si>
  <si>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</si>
  <si>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</si>
  <si>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</si>
  <si>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</si>
  <si>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</si>
  <si>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</si>
  <si>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</si>
  <si>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</si>
  <si>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</si>
  <si>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</si>
  <si>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</si>
  <si>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</si>
  <si>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</si>
  <si>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</si>
  <si>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</si>
  <si>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</si>
  <si>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</si>
  <si>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</si>
  <si>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</si>
  <si>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</si>
  <si>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</si>
  <si>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</si>
  <si>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</si>
  <si>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</si>
  <si>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</si>
  <si>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</si>
  <si>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</si>
  <si>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</si>
  <si>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</si>
  <si>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</si>
  <si>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</si>
  <si>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</si>
  <si>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</si>
  <si>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</si>
  <si>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</si>
  <si>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</si>
  <si>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</si>
  <si>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</si>
  <si>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</si>
  <si>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</si>
  <si>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</si>
  <si>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</si>
  <si>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</si>
  <si>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</si>
  <si>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</si>
  <si>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</si>
  <si>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</si>
  <si>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</si>
  <si>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</si>
  <si>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</si>
  <si>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</si>
  <si>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</si>
  <si>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</si>
  <si>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</si>
  <si>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</si>
  <si>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</si>
  <si>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</si>
  <si>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</si>
  <si>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</si>
  <si>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</si>
  <si>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</si>
  <si>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</si>
  <si>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</si>
  <si>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</si>
  <si>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</si>
  <si>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</si>
  <si>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</si>
  <si>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</si>
  <si>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</si>
  <si>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</si>
  <si>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</si>
  <si>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</si>
  <si>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</si>
  <si>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</si>
  <si>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</si>
  <si>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</si>
  <si>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</si>
  <si>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</si>
  <si>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</si>
  <si>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</si>
  <si>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</si>
  <si>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</si>
  <si>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</si>
  <si>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</si>
  <si>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</si>
  <si>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</si>
  <si>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</si>
  <si>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</si>
  <si>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</si>
  <si>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</si>
  <si>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</si>
  <si>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</si>
  <si>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</si>
  <si>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</si>
  <si>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</si>
  <si>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</si>
  <si>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</si>
  <si>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</si>
  <si>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</si>
  <si>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</si>
  <si>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</si>
  <si>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</si>
  <si>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</si>
  <si>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</si>
  <si>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</si>
  <si>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</si>
  <si>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</si>
  <si>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</si>
  <si>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</si>
  <si>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</si>
  <si>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</si>
  <si>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</si>
  <si>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</si>
  <si>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</si>
  <si>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</si>
  <si>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</si>
  <si>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</si>
  <si>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</si>
  <si>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</si>
  <si>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</si>
  <si>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</si>
  <si>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</si>
  <si>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</si>
  <si>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</si>
  <si>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</si>
  <si>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</si>
  <si>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</si>
  <si>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</si>
  <si>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</si>
  <si>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</si>
  <si>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</si>
  <si>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</si>
  <si>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</si>
  <si>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</si>
  <si>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</si>
  <si>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</si>
  <si>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</si>
  <si>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</si>
  <si>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</si>
  <si>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</si>
  <si>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</si>
  <si>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</si>
  <si>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</si>
  <si>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</si>
  <si>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</si>
  <si>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</si>
  <si>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</si>
  <si>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</si>
  <si>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</si>
  <si>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</si>
  <si>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</si>
  <si>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</si>
  <si>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</si>
  <si>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</si>
  <si>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</si>
  <si>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</si>
  <si>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</si>
  <si>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</si>
  <si>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</si>
  <si>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</si>
  <si>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</si>
  <si>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</si>
  <si>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</si>
  <si>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</si>
  <si>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</si>
  <si>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</si>
  <si>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</si>
  <si>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</si>
  <si>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</si>
  <si>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</si>
  <si>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</si>
  <si>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</si>
  <si>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</si>
  <si>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</si>
  <si>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</si>
  <si>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</si>
  <si>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</si>
  <si>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</si>
  <si>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</si>
  <si>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</si>
  <si>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</si>
  <si>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</si>
  <si>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</si>
  <si>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</si>
  <si>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</si>
  <si>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</si>
  <si>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</si>
  <si>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</si>
  <si>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</si>
  <si>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</si>
  <si>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</si>
  <si>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</si>
  <si>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</si>
  <si>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</si>
  <si>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</si>
  <si>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</si>
  <si>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</si>
  <si>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</si>
  <si>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</si>
  <si>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</si>
  <si>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</si>
  <si>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</si>
  <si>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</si>
  <si>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</si>
  <si>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</si>
  <si>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</si>
  <si>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</si>
  <si>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</si>
  <si>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</si>
  <si>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</si>
  <si>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</si>
  <si>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</si>
  <si>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</si>
  <si>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</si>
  <si>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</si>
  <si>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</si>
  <si>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</si>
  <si>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</si>
  <si>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</si>
  <si>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</si>
  <si>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</si>
  <si>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</si>
  <si>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</si>
  <si>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</si>
  <si>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</si>
  <si>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</si>
  <si>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</si>
  <si>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</si>
  <si>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</si>
  <si>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</si>
  <si>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</si>
  <si>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</si>
  <si>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</si>
  <si>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</si>
  <si>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</si>
  <si>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</si>
  <si>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</si>
  <si>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</si>
  <si>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</si>
  <si>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</si>
  <si>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</si>
  <si>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</si>
  <si>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</si>
  <si>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</si>
  <si>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</si>
  <si>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</si>
  <si>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</si>
  <si>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</si>
  <si>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</si>
  <si>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</si>
  <si>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</si>
  <si>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</si>
  <si>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</si>
  <si>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</si>
  <si>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</si>
  <si>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</si>
  <si>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</si>
  <si>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</si>
  <si>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</si>
  <si>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</si>
  <si>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</si>
  <si>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</si>
  <si>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</si>
  <si>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</si>
  <si>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</si>
  <si>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</si>
  <si>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</si>
  <si>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</si>
  <si>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</si>
  <si>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</si>
  <si>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</si>
  <si>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</si>
  <si>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</si>
  <si>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</si>
  <si>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</si>
  <si>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</si>
  <si>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</si>
  <si>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</si>
  <si>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</si>
  <si>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</si>
  <si>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</si>
  <si>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</si>
  <si>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</si>
  <si>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</si>
  <si>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</si>
  <si>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</si>
  <si>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</si>
  <si>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</si>
  <si>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</si>
  <si>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</si>
  <si>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</si>
  <si>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</si>
  <si>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</si>
  <si>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</si>
  <si>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</si>
  <si>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</si>
  <si>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</si>
  <si>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</si>
  <si>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</si>
  <si>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</si>
  <si>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</si>
  <si>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</si>
  <si>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</si>
  <si>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</si>
  <si>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</si>
  <si>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</si>
  <si>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</si>
  <si>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</si>
  <si>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</si>
  <si>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</si>
  <si>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</si>
  <si>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</si>
  <si>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</si>
  <si>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</si>
  <si>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</si>
  <si>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</si>
  <si>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</si>
  <si>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</si>
  <si>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</si>
  <si>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</si>
  <si>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</si>
  <si>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</si>
  <si>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</si>
  <si>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</si>
  <si>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</si>
  <si>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</si>
  <si>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</si>
  <si>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</si>
  <si>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</si>
  <si>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</si>
  <si>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</si>
  <si>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</si>
  <si>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</si>
  <si>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</si>
  <si>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</si>
  <si>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</si>
  <si>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</si>
  <si>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</si>
  <si>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</si>
  <si>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</si>
  <si>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</si>
  <si>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</si>
  <si>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</si>
  <si>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</si>
  <si>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</si>
  <si>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</si>
  <si>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</si>
  <si>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</si>
  <si>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</si>
  <si>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</si>
  <si>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</si>
  <si>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</si>
  <si>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</si>
  <si>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</si>
  <si>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</si>
  <si>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</si>
  <si>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</si>
  <si>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</si>
  <si>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</si>
  <si>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</si>
  <si>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</si>
  <si>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</si>
  <si>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</si>
  <si>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</si>
  <si>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</si>
  <si>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</si>
  <si>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</si>
  <si>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</si>
  <si>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</si>
  <si>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</si>
  <si>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</si>
  <si>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</si>
  <si>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</si>
  <si>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</si>
  <si>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</si>
  <si>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</si>
  <si>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</si>
  <si>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</si>
  <si>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</si>
  <si>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</si>
  <si>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</si>
  <si>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</si>
  <si>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</si>
  <si>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</si>
  <si>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</si>
  <si>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</si>
  <si>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</si>
  <si>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</si>
  <si>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</si>
  <si>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</si>
  <si>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</si>
  <si>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</si>
  <si>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</si>
  <si>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</si>
  <si>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</si>
  <si>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</si>
  <si>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</si>
  <si>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</si>
  <si>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</si>
  <si>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</si>
  <si>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</si>
  <si>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</si>
  <si>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</si>
  <si>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</si>
  <si>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</si>
  <si>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</si>
  <si>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</si>
  <si>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</si>
  <si>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</si>
  <si>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</si>
  <si>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</si>
  <si>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</si>
  <si>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</si>
  <si>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</si>
  <si>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</si>
  <si>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</si>
  <si>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</si>
  <si>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</si>
  <si>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</si>
  <si>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</si>
  <si>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</si>
  <si>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</si>
  <si>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</si>
  <si>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</si>
  <si>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</si>
  <si>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</si>
  <si>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</si>
  <si>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</si>
  <si>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</si>
  <si>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</si>
  <si>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</si>
  <si>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</si>
  <si>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</si>
  <si>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</si>
  <si>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</si>
  <si>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</si>
  <si>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</si>
  <si>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</si>
  <si>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</si>
  <si>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</si>
  <si>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</si>
  <si>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</si>
  <si>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</si>
  <si>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</si>
  <si>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</si>
  <si>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</si>
  <si>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</si>
  <si>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</si>
  <si>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</si>
  <si>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</si>
  <si>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</si>
  <si>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</si>
  <si>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</si>
  <si>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</si>
  <si>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</si>
  <si>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</si>
  <si>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</si>
  <si>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</si>
  <si>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</si>
  <si>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</si>
  <si>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</si>
  <si>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</si>
  <si>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</si>
  <si>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</si>
  <si>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</si>
  <si>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</si>
  <si>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</si>
  <si>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</si>
  <si>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</si>
  <si>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</si>
  <si>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</si>
  <si>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</si>
  <si>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</si>
  <si>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</si>
  <si>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</si>
  <si>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</si>
  <si>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</si>
  <si>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</si>
  <si>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</si>
  <si>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</si>
  <si>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</si>
  <si>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</si>
  <si>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</si>
  <si>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</si>
  <si>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</si>
  <si>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</si>
  <si>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</si>
  <si>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</si>
  <si>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</si>
  <si>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</si>
  <si>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</si>
  <si>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</si>
  <si>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</si>
  <si>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</si>
  <si>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</si>
  <si>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</si>
  <si>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</si>
  <si>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</si>
  <si>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</si>
  <si>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</si>
  <si>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</si>
  <si>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</si>
  <si>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</si>
  <si>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</si>
  <si>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</si>
  <si>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</si>
  <si>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</si>
  <si>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</si>
  <si>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</si>
  <si>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</si>
  <si>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</si>
  <si>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</si>
  <si>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</si>
  <si>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</si>
  <si>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</si>
  <si>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</si>
  <si>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</si>
  <si>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</si>
  <si>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</si>
  <si>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</si>
  <si>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</si>
  <si>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</si>
  <si>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</si>
  <si>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</si>
  <si>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</si>
  <si>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</si>
  <si>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</si>
  <si>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</si>
  <si>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</si>
  <si>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</si>
  <si>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</si>
  <si>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</si>
  <si>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</si>
  <si>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</si>
  <si>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</si>
  <si>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</si>
  <si>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</si>
  <si>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</si>
  <si>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</si>
  <si>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</si>
  <si>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</si>
  <si>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</si>
  <si>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</si>
  <si>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</si>
  <si>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</si>
  <si>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</si>
  <si>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</si>
  <si>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</si>
  <si>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</si>
  <si>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</si>
  <si>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</si>
  <si>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</si>
  <si>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</si>
  <si>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</si>
  <si>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</si>
  <si>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</si>
  <si>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</si>
  <si>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</si>
  <si>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</si>
  <si>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</si>
  <si>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</si>
  <si>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</si>
  <si>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</si>
  <si>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</si>
  <si>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</si>
  <si>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</si>
  <si>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</si>
  <si>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</si>
  <si>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</si>
  <si>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</si>
  <si>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</si>
  <si>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</si>
  <si>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</si>
  <si>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</si>
  <si>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</si>
  <si>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</si>
  <si>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</si>
  <si>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</si>
  <si>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</si>
  <si>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</si>
  <si>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</si>
  <si>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</si>
  <si>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</si>
  <si>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</si>
  <si>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</si>
  <si>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</si>
  <si>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</si>
  <si>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</si>
  <si>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</si>
  <si>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</si>
  <si>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</si>
  <si>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</si>
  <si>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</si>
  <si>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</si>
  <si>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</si>
  <si>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</si>
  <si>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</si>
  <si>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</si>
  <si>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</si>
  <si>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</si>
  <si>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</si>
  <si>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</si>
  <si>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</si>
  <si>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</si>
  <si>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</si>
  <si>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</si>
  <si>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</si>
  <si>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</si>
  <si>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</si>
  <si>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</si>
  <si>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</si>
  <si>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</si>
  <si>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</si>
  <si>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</si>
  <si>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</si>
  <si>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</si>
  <si>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</si>
  <si>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</si>
  <si>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</si>
  <si>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</si>
  <si>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</si>
  <si>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</si>
  <si>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</si>
  <si>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</si>
  <si>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</si>
  <si>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</si>
  <si>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</si>
  <si>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</si>
  <si>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</si>
  <si>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</si>
  <si>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</si>
  <si>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</si>
  <si>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</si>
  <si>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</si>
  <si>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</si>
  <si>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</si>
  <si>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</si>
  <si>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</si>
  <si>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</si>
  <si>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</si>
  <si>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</si>
  <si>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</si>
  <si>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</si>
  <si>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</si>
  <si>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</si>
  <si>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</si>
  <si>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</si>
  <si>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</si>
  <si>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</si>
  <si>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</si>
  <si>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</si>
  <si>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</si>
  <si>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</si>
  <si>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</si>
  <si>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</si>
  <si>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</si>
  <si>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</si>
  <si>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</si>
  <si>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</si>
  <si>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</si>
  <si>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</si>
  <si>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</si>
  <si>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</si>
  <si>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</si>
  <si>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</si>
  <si>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</si>
  <si>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</si>
  <si>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</si>
  <si>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</si>
  <si>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</si>
  <si>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</si>
  <si>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</si>
  <si>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</si>
  <si>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</si>
  <si>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</si>
  <si>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</si>
  <si>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</si>
  <si>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</si>
  <si>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</si>
  <si>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</si>
  <si>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</si>
  <si>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</si>
  <si>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</si>
  <si>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</si>
  <si>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</si>
  <si>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</si>
  <si>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</si>
  <si>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</si>
  <si>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</si>
  <si>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</si>
  <si>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</si>
  <si>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</si>
  <si>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</si>
  <si>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</si>
  <si>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</si>
  <si>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</si>
  <si>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</si>
  <si>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</si>
  <si>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</si>
  <si>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</si>
  <si>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</si>
  <si>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</si>
  <si>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</si>
  <si>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</si>
  <si>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</si>
  <si>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</si>
  <si>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</si>
  <si>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</si>
  <si>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</si>
  <si>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</si>
  <si>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</si>
  <si>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</si>
  <si>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</si>
  <si>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</si>
  <si>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</si>
  <si>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</si>
  <si>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</si>
  <si>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</si>
  <si>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</si>
  <si>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</si>
  <si>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</si>
  <si>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</si>
  <si>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</si>
  <si>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</si>
  <si>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</si>
  <si>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</si>
  <si>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</si>
  <si>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</si>
  <si>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</si>
  <si>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</si>
  <si>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</si>
  <si>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</si>
  <si>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</si>
  <si>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</si>
  <si>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</si>
  <si>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</si>
  <si>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</si>
  <si>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</si>
  <si>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</si>
  <si>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</si>
  <si>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</si>
  <si>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</si>
  <si>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</si>
  <si>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</si>
  <si>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</si>
  <si>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</si>
  <si>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</si>
  <si>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</si>
  <si>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</si>
  <si>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</si>
  <si>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</si>
  <si>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</si>
  <si>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</si>
  <si>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</si>
  <si>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</si>
  <si>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</si>
  <si>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</si>
  <si>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</si>
  <si>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</si>
  <si>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</si>
  <si>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</si>
  <si>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</si>
  <si>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</si>
  <si>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</si>
  <si>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</si>
  <si>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</si>
  <si>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</si>
  <si>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</si>
  <si>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</si>
  <si>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</si>
  <si>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</si>
  <si>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</si>
  <si>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</si>
  <si>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</si>
  <si>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</si>
  <si>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</si>
  <si>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</si>
  <si>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</si>
  <si>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</si>
  <si>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</si>
  <si>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</si>
  <si>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</si>
  <si>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</si>
  <si>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</si>
  <si>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</si>
  <si>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</si>
  <si>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</si>
  <si>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</si>
  <si>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</si>
  <si>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</si>
  <si>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</si>
  <si>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</si>
  <si>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</si>
  <si>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</si>
  <si>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</si>
  <si>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</si>
  <si>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</si>
  <si>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</si>
  <si>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</si>
  <si>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</si>
  <si>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</si>
  <si>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</si>
  <si>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</si>
  <si>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</si>
  <si>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</si>
  <si>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</si>
  <si>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</si>
  <si>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</si>
  <si>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</si>
  <si>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</si>
  <si>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</si>
  <si>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</si>
  <si>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</si>
  <si>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</si>
  <si>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</si>
  <si>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</si>
  <si>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</si>
  <si>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</si>
  <si>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</si>
  <si>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</si>
  <si>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</si>
  <si>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</si>
  <si>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</si>
  <si>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</si>
  <si>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</si>
  <si>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</si>
  <si>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</si>
  <si>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</si>
  <si>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</si>
  <si>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</si>
  <si>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</si>
  <si>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</si>
  <si>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</si>
  <si>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</si>
  <si>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</si>
  <si>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</si>
  <si>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</si>
  <si>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</si>
  <si>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</si>
  <si>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</si>
  <si>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</si>
  <si>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</si>
  <si>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</si>
  <si>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</si>
  <si>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</si>
  <si>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</si>
  <si>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</si>
  <si>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</si>
  <si>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</si>
  <si>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</si>
  <si>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</si>
  <si>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</si>
  <si>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</si>
  <si>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</si>
  <si>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</si>
  <si>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</si>
  <si>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</si>
  <si>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</si>
  <si>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</si>
  <si>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</si>
  <si>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</si>
  <si>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</si>
  <si>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</si>
  <si>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</si>
  <si>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</si>
  <si>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</si>
  <si>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</si>
  <si>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</si>
  <si>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</si>
  <si>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</si>
  <si>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</si>
  <si>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</si>
  <si>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</si>
  <si>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</si>
  <si>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</si>
  <si>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</si>
  <si>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</si>
  <si>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</si>
  <si>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</si>
  <si>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</si>
  <si>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</si>
  <si>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</si>
  <si>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</si>
  <si>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</si>
  <si>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</si>
  <si>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</si>
  <si>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</si>
  <si>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</si>
  <si>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</si>
  <si>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</si>
  <si>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</si>
  <si>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</si>
  <si>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</si>
  <si>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</si>
  <si>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</si>
  <si>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</si>
  <si>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</si>
  <si>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</si>
  <si>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</si>
  <si>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</si>
  <si>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</si>
  <si>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</si>
  <si>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</si>
  <si>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</si>
  <si>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</si>
  <si>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</si>
  <si>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</si>
  <si>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</si>
  <si>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</si>
  <si>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</si>
  <si>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</si>
  <si>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</si>
  <si>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</si>
  <si>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</si>
  <si>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</si>
  <si>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</si>
  <si>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</si>
  <si>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</si>
  <si>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</si>
  <si>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</si>
  <si>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</si>
  <si>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</si>
  <si>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</si>
  <si>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</si>
  <si>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</si>
  <si>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</si>
  <si>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</si>
  <si>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</si>
  <si>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</si>
  <si>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</si>
  <si>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</si>
  <si>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</si>
  <si>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</si>
  <si>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</si>
  <si>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</si>
  <si>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</si>
  <si>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</si>
  <si>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</si>
  <si>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</si>
  <si>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</si>
  <si>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</si>
  <si>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</si>
  <si>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</si>
  <si>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</si>
  <si>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</si>
  <si>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</si>
  <si>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</si>
  <si>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</si>
  <si>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</si>
  <si>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</si>
  <si>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</si>
  <si>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</si>
  <si>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</si>
  <si>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</si>
  <si>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</si>
  <si>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</si>
  <si>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</si>
  <si>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</si>
  <si>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</si>
  <si>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</si>
  <si>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</si>
  <si>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</si>
  <si>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</si>
  <si>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</si>
  <si>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</si>
  <si>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</si>
  <si>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</si>
  <si>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</si>
  <si>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</si>
  <si>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</si>
  <si>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</si>
  <si>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</si>
  <si>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</si>
  <si>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</si>
  <si>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</si>
  <si>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</si>
  <si>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</si>
  <si>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</si>
  <si>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</si>
  <si>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</si>
  <si>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</si>
  <si>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</si>
  <si>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</si>
  <si>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</si>
  <si>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</si>
  <si>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</si>
  <si>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</si>
  <si>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</si>
  <si>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</si>
  <si>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</si>
  <si>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</si>
  <si>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</si>
  <si>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</si>
  <si>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</si>
  <si>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</si>
  <si>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</si>
  <si>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</si>
  <si>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</si>
  <si>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</si>
  <si>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</si>
  <si>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</si>
  <si>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</si>
  <si>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</si>
  <si>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</si>
  <si>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</si>
  <si>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</si>
  <si>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</si>
  <si>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</si>
  <si>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</si>
  <si>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</si>
  <si>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</si>
  <si>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</si>
  <si>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</si>
  <si>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</si>
  <si>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</si>
  <si>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</si>
  <si>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</si>
  <si>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</si>
  <si>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</si>
  <si>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</si>
  <si>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</si>
  <si>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</si>
  <si>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</si>
  <si>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</si>
  <si>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</si>
  <si>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</si>
  <si>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</si>
  <si>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</si>
  <si>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</si>
  <si>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</si>
  <si>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</si>
  <si>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</si>
  <si>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</si>
  <si>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</si>
  <si>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</si>
  <si>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</si>
  <si>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</si>
  <si>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</si>
  <si>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</si>
  <si>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</si>
  <si>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</si>
  <si>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</si>
  <si>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</si>
  <si>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</si>
  <si>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</si>
  <si>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</si>
  <si>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</si>
  <si>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</si>
  <si>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</si>
  <si>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</si>
  <si>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</si>
  <si>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</si>
  <si>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</si>
  <si>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</si>
  <si>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</si>
  <si>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</si>
  <si>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</si>
  <si>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</si>
  <si>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</si>
  <si>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</si>
  <si>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</si>
  <si>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</si>
  <si>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</si>
  <si>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</si>
  <si>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</si>
  <si>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</si>
  <si>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</si>
  <si>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</si>
  <si>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</si>
  <si>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</si>
  <si>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</si>
  <si>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</si>
  <si>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</si>
  <si>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</si>
  <si>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</si>
  <si>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</si>
  <si>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</si>
  <si>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</si>
  <si>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</si>
  <si>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</si>
  <si>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</si>
  <si>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</si>
  <si>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</si>
  <si>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</si>
  <si>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</si>
  <si>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</si>
  <si>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</si>
  <si>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</si>
  <si>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</si>
  <si>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</si>
  <si>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</si>
  <si>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</si>
  <si>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</si>
  <si>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</si>
  <si>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</si>
  <si>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</si>
  <si>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</si>
  <si>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</si>
  <si>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</si>
  <si>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</si>
  <si>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</si>
  <si>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</si>
  <si>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</si>
  <si>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</si>
  <si>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</si>
  <si>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</si>
  <si>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</si>
  <si>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</si>
  <si>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</si>
  <si>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</si>
  <si>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</si>
  <si>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</si>
  <si>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</si>
  <si>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</si>
  <si>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</si>
  <si>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</si>
  <si>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</si>
  <si>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</si>
  <si>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</si>
  <si>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</si>
  <si>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</si>
  <si>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</si>
  <si>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</si>
  <si>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</si>
  <si>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</si>
  <si>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</si>
  <si>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</si>
  <si>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</si>
  <si>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</si>
  <si>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</si>
  <si>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</si>
  <si>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</si>
  <si>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</si>
  <si>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</si>
  <si>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</si>
  <si>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</si>
  <si>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</si>
  <si>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</si>
  <si>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</si>
  <si>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</si>
  <si>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</si>
  <si>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</si>
  <si>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</si>
  <si>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</si>
  <si>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</si>
  <si>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</si>
  <si>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</si>
  <si>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</si>
  <si>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</si>
  <si>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</si>
  <si>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</si>
  <si>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</si>
  <si>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</si>
  <si>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</si>
  <si>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</si>
  <si>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</si>
  <si>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</si>
  <si>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</si>
  <si>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</si>
  <si>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</si>
  <si>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</si>
  <si>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</si>
  <si>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</si>
  <si>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</si>
  <si>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</si>
  <si>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</si>
  <si>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</si>
  <si>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</si>
  <si>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</si>
  <si>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</si>
  <si>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</si>
  <si>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</si>
  <si>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</si>
  <si>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</si>
  <si>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</si>
  <si>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</si>
  <si>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</si>
  <si>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</si>
  <si>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</si>
  <si>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</si>
  <si>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</si>
  <si>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</si>
  <si>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</si>
  <si>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</si>
  <si>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</si>
  <si>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</si>
  <si>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</si>
  <si>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</si>
  <si>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</si>
  <si>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</si>
  <si>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</si>
  <si>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</si>
  <si>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</si>
  <si>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</si>
  <si>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</si>
  <si>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</si>
  <si>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</si>
  <si>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</si>
  <si>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</si>
  <si>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</si>
  <si>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</si>
  <si>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</si>
  <si>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</si>
  <si>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</si>
  <si>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</si>
  <si>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</si>
  <si>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</si>
  <si>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</si>
  <si>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</si>
  <si>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</si>
  <si>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</si>
  <si>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</si>
  <si>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</si>
  <si>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</si>
  <si>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</si>
  <si>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</si>
  <si>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</si>
  <si>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</si>
  <si>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</si>
  <si>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</si>
  <si>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</si>
  <si>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</si>
  <si>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</si>
  <si>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</si>
  <si>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</si>
  <si>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</si>
  <si>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</si>
  <si>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</si>
  <si>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</si>
  <si>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</si>
  <si>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</si>
  <si>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</si>
  <si>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</si>
  <si>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</si>
  <si>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</si>
  <si>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</si>
  <si>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</si>
  <si>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</si>
  <si>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</si>
  <si>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</si>
  <si>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</si>
  <si>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</si>
  <si>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</si>
  <si>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</si>
  <si>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</si>
  <si>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</si>
  <si>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</si>
  <si>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</si>
  <si>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</si>
  <si>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</si>
  <si>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</si>
  <si>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</si>
  <si>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</si>
  <si>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</si>
  <si>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</si>
  <si>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</si>
  <si>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</si>
  <si>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</si>
  <si>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</si>
  <si>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</si>
  <si>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</si>
  <si>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</si>
  <si>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</si>
  <si>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</si>
  <si>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</si>
  <si>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</si>
  <si>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</si>
  <si>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</si>
  <si>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</si>
  <si>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</si>
  <si>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</si>
  <si>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</si>
  <si>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</si>
  <si>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</si>
  <si>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</si>
  <si>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</si>
  <si>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</si>
  <si>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</si>
  <si>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</si>
  <si>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</si>
  <si>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</si>
  <si>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</si>
  <si>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</si>
  <si>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</si>
  <si>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</si>
  <si>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</si>
  <si>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</si>
  <si>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</si>
  <si>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</si>
  <si>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</si>
  <si>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</si>
  <si>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</si>
  <si>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</si>
  <si>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</si>
  <si>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</si>
  <si>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</si>
  <si>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</si>
  <si>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</si>
  <si>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</si>
  <si>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</si>
  <si>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</si>
  <si>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</si>
  <si>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</si>
  <si>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</si>
  <si>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</si>
  <si>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</si>
  <si>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</si>
  <si>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</si>
  <si>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</si>
  <si>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</si>
  <si>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</si>
  <si>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</si>
  <si>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</si>
  <si>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</si>
  <si>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</si>
  <si>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</si>
  <si>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</si>
  <si>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</si>
  <si>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</si>
  <si>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</si>
  <si>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</si>
  <si>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</si>
  <si>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</si>
  <si>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</si>
  <si>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</si>
  <si>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</si>
  <si>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</si>
  <si>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</si>
  <si>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</si>
  <si>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</si>
  <si>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</si>
  <si>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</si>
  <si>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</si>
  <si>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</si>
  <si>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</si>
  <si>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</si>
  <si>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</si>
  <si>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</si>
  <si>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</si>
  <si>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</si>
  <si>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</si>
  <si>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</si>
  <si>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</si>
  <si>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</si>
  <si>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</si>
  <si>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</si>
  <si>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</si>
  <si>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</si>
  <si>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</si>
  <si>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</si>
  <si>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</si>
  <si>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</si>
  <si>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</si>
  <si>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</si>
  <si>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</si>
  <si>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</si>
  <si>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</si>
  <si>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</si>
  <si>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</si>
  <si>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</si>
  <si>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</si>
  <si>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</si>
  <si>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</si>
  <si>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</si>
  <si>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</si>
  <si>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</si>
  <si>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</si>
  <si>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</si>
  <si>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</si>
  <si>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</si>
  <si>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</si>
  <si>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</si>
  <si>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</si>
  <si>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</si>
  <si>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</si>
  <si>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</si>
  <si>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</si>
  <si>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</si>
  <si>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</si>
  <si>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</si>
  <si>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</si>
  <si>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</si>
  <si>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</si>
  <si>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</si>
  <si>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</si>
  <si>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</si>
  <si>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</si>
  <si>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</si>
  <si>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</si>
  <si>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</si>
  <si>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</si>
  <si>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</si>
  <si>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</si>
  <si>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</si>
  <si>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</si>
  <si>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</si>
  <si>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</si>
  <si>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</si>
  <si>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</si>
  <si>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</si>
  <si>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</si>
  <si>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</si>
  <si>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</si>
  <si>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</si>
  <si>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</si>
  <si>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</si>
  <si>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</si>
  <si>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</si>
  <si>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</si>
  <si>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</si>
  <si>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</si>
  <si>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</si>
  <si>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</si>
  <si>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</si>
  <si>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</si>
  <si>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</si>
  <si>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</si>
  <si>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</si>
  <si>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</si>
  <si>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</si>
  <si>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</si>
  <si>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</si>
  <si>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</si>
  <si>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</si>
  <si>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</si>
  <si>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</si>
  <si>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</si>
  <si>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</si>
  <si>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</si>
  <si>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</si>
  <si>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</si>
  <si>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</si>
  <si>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</si>
  <si>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</si>
  <si>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</si>
  <si>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</si>
  <si>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</si>
  <si>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</si>
  <si>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</si>
  <si>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</si>
  <si>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</si>
  <si>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</si>
  <si>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</si>
  <si>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</si>
  <si>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</si>
  <si>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</si>
  <si>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</si>
  <si>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</si>
  <si>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</si>
  <si>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</si>
  <si>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</si>
  <si>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</si>
  <si>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</si>
  <si>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</si>
  <si>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</si>
  <si>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</si>
  <si>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</si>
  <si>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</si>
  <si>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</si>
  <si>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</si>
  <si>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</si>
  <si>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</si>
  <si>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</si>
  <si>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</si>
  <si>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</si>
  <si>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</si>
  <si>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</si>
  <si>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</si>
  <si>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</si>
  <si>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</si>
  <si>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</si>
  <si>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</si>
  <si>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</si>
  <si>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</si>
  <si>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</si>
  <si>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</si>
  <si>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</si>
  <si>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</si>
  <si>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</si>
  <si>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</si>
  <si>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</si>
  <si>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</si>
  <si>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</si>
  <si>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</si>
  <si>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</si>
  <si>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</si>
  <si>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</si>
  <si>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</si>
  <si>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</si>
  <si>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</si>
  <si>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</si>
  <si>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</si>
  <si>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</si>
  <si>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</si>
  <si>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</si>
  <si>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</si>
  <si>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</si>
  <si>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</si>
  <si>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</si>
  <si>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</si>
  <si>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</si>
  <si>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</si>
  <si>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</si>
  <si>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</si>
  <si>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</si>
  <si>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</si>
  <si>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</si>
  <si>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</si>
  <si>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</si>
  <si>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</si>
  <si>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</si>
  <si>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</si>
  <si>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</si>
  <si>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</si>
  <si>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</si>
  <si>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</si>
  <si>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</si>
  <si>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</si>
  <si>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</si>
  <si>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</si>
  <si>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</si>
  <si>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</si>
  <si>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</si>
  <si>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</si>
  <si>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</si>
  <si>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</si>
  <si>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</si>
  <si>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</si>
  <si>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</si>
  <si>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</si>
  <si>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</si>
  <si>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</si>
  <si>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</si>
  <si>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</si>
  <si>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</si>
  <si>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</si>
  <si>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</si>
  <si>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</si>
  <si>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</si>
  <si>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</si>
  <si>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</si>
  <si>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</si>
  <si>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</si>
  <si>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</si>
  <si>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</si>
  <si>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</si>
  <si>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</si>
  <si>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</si>
  <si>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</si>
  <si>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</si>
  <si>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</si>
  <si>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</si>
  <si>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</si>
  <si>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</si>
  <si>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</si>
  <si>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</si>
  <si>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</si>
  <si>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</si>
  <si>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</si>
  <si>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</si>
  <si>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</si>
  <si>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</si>
  <si>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</si>
  <si>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</si>
  <si>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</si>
  <si>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</si>
  <si>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</si>
  <si>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</si>
  <si>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</si>
  <si>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</si>
  <si>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</si>
  <si>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</si>
  <si>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</si>
  <si>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</si>
  <si>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</si>
  <si>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</si>
  <si>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</si>
  <si>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</si>
  <si>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</si>
  <si>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</si>
  <si>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</si>
  <si>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</si>
  <si>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</si>
  <si>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</si>
  <si>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</si>
  <si>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</si>
  <si>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</si>
  <si>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</si>
  <si>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</si>
  <si>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</si>
  <si>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</si>
  <si>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</si>
  <si>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</si>
  <si>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</si>
  <si>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</si>
  <si>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</si>
  <si>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</si>
  <si>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</si>
  <si>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</si>
  <si>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</si>
  <si>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</si>
  <si>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</si>
  <si>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</si>
  <si>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</si>
  <si>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</si>
  <si>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</si>
  <si>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</si>
  <si>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</si>
  <si>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</si>
  <si>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</si>
  <si>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</si>
  <si>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</si>
  <si>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</si>
  <si>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</si>
  <si>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</si>
  <si>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</si>
  <si>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</si>
  <si>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</si>
  <si>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</si>
  <si>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</si>
  <si>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</si>
  <si>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</si>
  <si>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</si>
  <si>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</si>
  <si>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</si>
  <si>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</si>
  <si>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</si>
  <si>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</si>
  <si>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</si>
  <si>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</si>
  <si>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</si>
  <si>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</si>
  <si>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</si>
  <si>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</si>
  <si>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</si>
  <si>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</si>
  <si>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</si>
  <si>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</si>
  <si>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</si>
  <si>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</si>
  <si>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</si>
  <si>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</si>
  <si>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</si>
  <si>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</si>
  <si>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</si>
  <si>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</si>
  <si>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</si>
  <si>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</si>
  <si>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</si>
  <si>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</si>
  <si>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</si>
  <si>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</si>
  <si>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</si>
  <si>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</si>
  <si>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</si>
  <si>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</si>
  <si>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</si>
  <si>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</si>
  <si>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</si>
  <si>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</si>
  <si>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</si>
  <si>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</si>
  <si>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</si>
  <si>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</si>
  <si>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</si>
  <si>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</si>
  <si>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</si>
  <si>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</si>
  <si>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</si>
  <si>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</si>
  <si>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</si>
  <si>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</si>
  <si>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</si>
  <si>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</si>
  <si>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</si>
  <si>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</si>
  <si>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</si>
  <si>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</si>
  <si>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</si>
  <si>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</si>
  <si>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</si>
  <si>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</si>
  <si>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</si>
  <si>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</si>
  <si>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</si>
  <si>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</si>
  <si>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</si>
  <si>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</si>
  <si>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</si>
  <si>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</si>
  <si>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</si>
  <si>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</si>
  <si>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</si>
  <si>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</si>
  <si>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</si>
  <si>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</si>
  <si>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</si>
  <si>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</si>
  <si>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</si>
  <si>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</si>
  <si>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</si>
  <si>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</si>
  <si>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</si>
  <si>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</si>
  <si>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</si>
  <si>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</si>
  <si>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</si>
  <si>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</si>
  <si>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</si>
  <si>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</si>
  <si>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</si>
  <si>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</si>
  <si>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</si>
  <si>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</si>
  <si>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</si>
  <si>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</si>
  <si>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</si>
  <si>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</si>
  <si>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</si>
  <si>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</si>
  <si>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</si>
  <si>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</si>
  <si>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</si>
  <si>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</si>
  <si>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</si>
  <si>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</si>
  <si>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</si>
  <si>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</si>
  <si>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</si>
  <si>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</si>
  <si>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</si>
  <si>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</si>
  <si>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</si>
  <si>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</si>
  <si>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</si>
  <si>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</si>
  <si>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</si>
  <si>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</si>
  <si>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</si>
  <si>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</si>
  <si>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</si>
  <si>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</si>
  <si>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</si>
  <si>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</si>
  <si>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</si>
  <si>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</si>
  <si>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</si>
  <si>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</si>
  <si>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</si>
  <si>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</si>
  <si>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</si>
  <si>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</si>
  <si>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</si>
  <si>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</si>
  <si>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</si>
  <si>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</si>
  <si>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</si>
  <si>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</si>
  <si>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</si>
  <si>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</si>
  <si>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</si>
  <si>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</si>
  <si>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</si>
  <si>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</si>
  <si>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</si>
  <si>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</si>
  <si>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</si>
  <si>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</si>
  <si>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</si>
  <si>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</si>
  <si>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</si>
  <si>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</si>
  <si>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</si>
  <si>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</si>
  <si>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</si>
  <si>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</si>
  <si>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</si>
  <si>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</si>
  <si>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</si>
  <si>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</si>
  <si>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</si>
  <si>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</si>
  <si>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</si>
  <si>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</si>
  <si>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</si>
  <si>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</si>
  <si>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</si>
  <si>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</si>
  <si>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</si>
  <si>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</si>
  <si>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</si>
  <si>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</si>
  <si>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</si>
  <si>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</si>
  <si>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</si>
  <si>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</si>
  <si>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</si>
  <si>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</si>
  <si>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</si>
  <si>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</si>
  <si>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</si>
  <si>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</si>
  <si>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</si>
  <si>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</si>
  <si>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</si>
  <si>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</si>
  <si>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</si>
  <si>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</si>
  <si>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</si>
  <si>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</si>
  <si>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</si>
  <si>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</si>
  <si>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</si>
  <si>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</si>
  <si>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</si>
  <si>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</si>
  <si>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</si>
  <si>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</si>
  <si>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</si>
  <si>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</si>
  <si>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</si>
  <si>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</si>
  <si>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</si>
  <si>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</si>
  <si>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</si>
  <si>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</si>
  <si>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</si>
  <si>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</si>
  <si>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</si>
  <si>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</si>
  <si>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</si>
  <si>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</si>
  <si>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</si>
  <si>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</si>
  <si>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</si>
  <si>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</si>
  <si>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</si>
  <si>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</si>
  <si>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</si>
  <si>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</si>
  <si>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</si>
  <si>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</si>
  <si>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</si>
  <si>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</si>
  <si>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</si>
  <si>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</si>
  <si>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</si>
  <si>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</si>
  <si>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</si>
  <si>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</si>
  <si>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</si>
  <si>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</si>
  <si>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</si>
  <si>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</si>
  <si>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</si>
  <si>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</si>
  <si>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</si>
  <si>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</si>
  <si>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</si>
  <si>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</si>
  <si>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</si>
  <si>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</si>
  <si>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</si>
  <si>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</si>
  <si>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</si>
  <si>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</si>
  <si>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</si>
  <si>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</si>
  <si>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</si>
  <si>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</si>
  <si>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</si>
  <si>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</si>
  <si>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</si>
  <si>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</si>
  <si>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</si>
  <si>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</si>
  <si>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</si>
  <si>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</si>
  <si>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</si>
  <si>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</si>
  <si>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</si>
  <si>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</si>
  <si>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</si>
  <si>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</si>
  <si>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</si>
  <si>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</si>
  <si>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</si>
  <si>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</si>
  <si>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</si>
  <si>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</si>
  <si>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</si>
  <si>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</si>
  <si>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</si>
  <si>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</si>
  <si>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</si>
  <si>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</si>
  <si>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</si>
  <si>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</si>
  <si>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</si>
  <si>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</si>
  <si>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</si>
  <si>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</si>
  <si>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</si>
  <si>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</si>
  <si>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</si>
  <si>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</si>
  <si>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</si>
  <si>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</si>
  <si>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</si>
  <si>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</si>
  <si>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</si>
  <si>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</si>
  <si>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</si>
  <si>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</si>
  <si>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</si>
  <si>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</si>
  <si>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</si>
  <si>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</si>
  <si>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</si>
  <si>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</si>
  <si>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</si>
  <si>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</si>
  <si>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</si>
  <si>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</si>
  <si>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</si>
  <si>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</si>
  <si>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</si>
  <si>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</si>
  <si>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</si>
  <si>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</si>
  <si>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</si>
  <si>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</si>
  <si>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</si>
  <si>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</si>
  <si>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</si>
  <si>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</si>
  <si>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</si>
  <si>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</si>
  <si>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</si>
  <si>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</si>
  <si>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</si>
  <si>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</si>
  <si>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</si>
  <si>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</si>
  <si>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</si>
  <si>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</si>
  <si>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</si>
  <si>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</si>
  <si>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</si>
  <si>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</si>
  <si>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</si>
  <si>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</si>
  <si>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</si>
  <si>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</si>
  <si>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</si>
  <si>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</si>
  <si>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</si>
  <si>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</si>
  <si>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</si>
  <si>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</si>
  <si>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</si>
  <si>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</si>
  <si>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</si>
  <si>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</si>
  <si>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</si>
  <si>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</si>
  <si>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</si>
  <si>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</si>
  <si>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</si>
  <si>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</si>
  <si>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</si>
  <si>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</si>
  <si>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</si>
  <si>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</si>
  <si>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</si>
  <si>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</si>
  <si>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</si>
  <si>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</si>
  <si>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</si>
  <si>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</si>
  <si>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</si>
  <si>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</si>
  <si>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</si>
  <si>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</si>
  <si>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</si>
  <si>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</si>
  <si>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</si>
  <si>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</si>
  <si>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</si>
  <si>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</si>
  <si>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</si>
  <si>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</si>
  <si>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</si>
  <si>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</si>
  <si>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</si>
  <si>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</si>
  <si>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</si>
  <si>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</si>
  <si>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</si>
  <si>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</si>
  <si>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</si>
  <si>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</si>
  <si>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</si>
  <si>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</si>
  <si>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</si>
  <si>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</si>
  <si>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</si>
  <si>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</si>
  <si>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</si>
  <si>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</si>
  <si>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</si>
  <si>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</si>
  <si>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</si>
  <si>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</si>
  <si>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</si>
  <si>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</si>
  <si>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</si>
  <si>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</si>
  <si>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</si>
  <si>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</si>
  <si>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</si>
  <si>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</si>
  <si>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</si>
  <si>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</si>
  <si>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</si>
  <si>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</si>
  <si>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</si>
  <si>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</si>
  <si>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</si>
  <si>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</si>
  <si>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</si>
  <si>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</si>
  <si>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</si>
  <si>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</si>
  <si>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</si>
  <si>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</si>
  <si>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</si>
  <si>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</si>
  <si>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</si>
  <si>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</si>
  <si>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</si>
  <si>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</si>
  <si>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</si>
  <si>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</si>
  <si>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</si>
  <si>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</si>
  <si>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</si>
  <si>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</si>
  <si>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</si>
  <si>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</si>
  <si>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</si>
  <si>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</si>
  <si>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</si>
  <si>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</si>
  <si>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</si>
  <si>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</si>
  <si>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</si>
  <si>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</si>
  <si>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</si>
  <si>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</si>
  <si>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</si>
  <si>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</si>
  <si>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</si>
  <si>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</si>
  <si>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</si>
  <si>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</si>
  <si>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</si>
  <si>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</si>
  <si>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</si>
  <si>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</si>
  <si>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</si>
  <si>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</si>
  <si>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</si>
  <si>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</si>
  <si>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</si>
  <si>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</si>
  <si>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</si>
  <si>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</si>
  <si>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</si>
  <si>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</si>
  <si>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</si>
  <si>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</si>
  <si>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</si>
  <si>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</si>
  <si>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</si>
  <si>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</si>
  <si>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</si>
  <si>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</si>
  <si>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</si>
  <si>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</si>
  <si>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</si>
  <si>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</si>
  <si>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</si>
  <si>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</si>
  <si>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</si>
  <si>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</si>
  <si>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</si>
  <si>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</si>
  <si>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</si>
  <si>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</si>
  <si>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</si>
  <si>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</si>
  <si>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</si>
  <si>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</si>
  <si>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</si>
  <si>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</si>
  <si>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</si>
  <si>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</si>
  <si>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</si>
  <si>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</si>
  <si>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</si>
  <si>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</si>
  <si>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</si>
  <si>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</si>
  <si>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</si>
  <si>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</si>
  <si>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</si>
  <si>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</si>
  <si>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</si>
  <si>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</si>
  <si>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</si>
  <si>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</si>
  <si>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</si>
  <si>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</si>
  <si>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</si>
  <si>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</si>
  <si>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</si>
  <si>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</si>
  <si>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</si>
  <si>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</si>
  <si>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</si>
  <si>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</si>
  <si>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</si>
  <si>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</si>
  <si>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</si>
  <si>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</si>
  <si>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</si>
  <si>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</si>
  <si>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</si>
  <si>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</si>
  <si>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</si>
  <si>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</si>
  <si>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</si>
  <si>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</si>
  <si>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</si>
  <si>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</si>
  <si>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</si>
  <si>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</si>
  <si>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</si>
  <si>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</si>
  <si>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</si>
  <si>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</si>
  <si>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</si>
  <si>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</si>
  <si>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</si>
  <si>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</si>
  <si>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</si>
  <si>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</si>
  <si>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</si>
  <si>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</si>
  <si>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</si>
  <si>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</si>
  <si>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</si>
  <si>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</si>
  <si>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</si>
  <si>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</si>
  <si>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</si>
  <si>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</si>
  <si>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</si>
  <si>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</si>
  <si>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</si>
  <si>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</si>
  <si>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</si>
  <si>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</si>
  <si>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</si>
  <si>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</si>
  <si>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</si>
  <si>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</si>
  <si>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</si>
  <si>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</si>
  <si>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</si>
  <si>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</si>
  <si>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</si>
  <si>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</si>
  <si>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</si>
  <si>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</si>
  <si>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</si>
  <si>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</si>
  <si>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</si>
  <si>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</si>
  <si>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</si>
  <si>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</si>
  <si>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</si>
  <si>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</si>
  <si>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</si>
  <si>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</si>
  <si>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</si>
  <si>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</si>
  <si>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</si>
  <si>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</si>
  <si>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</si>
  <si>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</si>
  <si>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</si>
  <si>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</si>
  <si>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</si>
  <si>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</si>
  <si>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</si>
  <si>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</si>
  <si>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</si>
  <si>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</si>
  <si>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</si>
  <si>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</si>
  <si>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</si>
  <si>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</si>
  <si>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</si>
  <si>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</si>
  <si>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</si>
  <si>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</si>
  <si>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</si>
  <si>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</si>
  <si>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</si>
  <si>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</si>
  <si>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</si>
  <si>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</si>
  <si>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</si>
  <si>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</si>
  <si>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</si>
  <si>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</si>
  <si>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</si>
  <si>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</si>
  <si>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</si>
  <si>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</si>
  <si>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</si>
  <si>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</si>
  <si>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</si>
  <si>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</si>
  <si>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</si>
  <si>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</si>
  <si>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</si>
  <si>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</si>
  <si>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</si>
  <si>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</si>
  <si>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</si>
  <si>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</si>
  <si>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</si>
  <si>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</si>
  <si>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</si>
  <si>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</si>
  <si>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</si>
  <si>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</si>
  <si>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</si>
  <si>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</si>
  <si>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</si>
  <si>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</si>
  <si>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</si>
  <si>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</si>
  <si>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</si>
  <si>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</si>
  <si>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</si>
  <si>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</si>
  <si>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</si>
  <si>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</si>
  <si>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</si>
  <si>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</si>
  <si>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</si>
  <si>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</si>
  <si>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</si>
  <si>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</si>
  <si>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</si>
  <si>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</si>
  <si>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</si>
  <si>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</si>
  <si>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</si>
  <si>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</si>
  <si>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</si>
  <si>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</si>
  <si>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</si>
  <si>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</si>
  <si>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</si>
  <si>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</si>
  <si>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</si>
  <si>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</si>
  <si>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</si>
  <si>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</si>
  <si>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</si>
  <si>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</si>
  <si>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</si>
  <si>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</si>
  <si>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</si>
  <si>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</si>
  <si>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</si>
  <si>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</si>
  <si>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</si>
  <si>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</si>
  <si>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</si>
  <si>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</si>
  <si>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</si>
  <si>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</si>
  <si>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</si>
  <si>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</si>
  <si>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</si>
  <si>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</si>
  <si>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</si>
  <si>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</si>
  <si>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</si>
  <si>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</si>
  <si>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</si>
  <si>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</si>
  <si>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</si>
  <si>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</si>
  <si>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</si>
  <si>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</si>
  <si>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</si>
  <si>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</si>
  <si>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</si>
  <si>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</si>
  <si>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</si>
  <si>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</si>
  <si>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</si>
  <si>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</si>
  <si>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</si>
  <si>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</si>
  <si>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</si>
  <si>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</si>
  <si>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</si>
  <si>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</si>
  <si>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</si>
  <si>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</si>
  <si>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</si>
  <si>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</si>
  <si>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</si>
  <si>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</si>
  <si>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</si>
  <si>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</si>
  <si>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</si>
  <si>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</si>
  <si>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</si>
  <si>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</si>
  <si>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</si>
  <si>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</si>
  <si>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</si>
  <si>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</si>
  <si>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</si>
  <si>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</si>
  <si>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</si>
  <si>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</si>
  <si>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</si>
  <si>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</si>
  <si>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</si>
  <si>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</si>
  <si>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</si>
  <si>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</si>
  <si>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</si>
  <si>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</si>
  <si>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</si>
  <si>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</si>
  <si>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</si>
  <si>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</si>
  <si>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</si>
  <si>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</si>
  <si>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</si>
  <si>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</si>
  <si>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</si>
  <si>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</si>
  <si>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</si>
  <si>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</si>
  <si>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</si>
  <si>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</si>
  <si>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</si>
  <si>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</si>
  <si>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</si>
  <si>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</si>
  <si>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</si>
  <si>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</si>
  <si>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</si>
  <si>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</si>
  <si>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</si>
  <si>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</si>
  <si>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</si>
  <si>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</si>
  <si>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</si>
  <si>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</si>
  <si>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</si>
  <si>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</si>
  <si>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</si>
  <si>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</si>
  <si>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</si>
  <si>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</si>
  <si>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</si>
  <si>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</si>
  <si>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</si>
  <si>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</si>
  <si>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</si>
  <si>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</si>
  <si>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</si>
  <si>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</si>
  <si>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</si>
  <si>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</si>
  <si>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</si>
  <si>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</si>
  <si>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</si>
  <si>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</si>
  <si>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</si>
  <si>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</si>
  <si>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</si>
  <si>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</si>
  <si>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</si>
  <si>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</si>
  <si>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</si>
  <si>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</si>
  <si>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</si>
  <si>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</si>
  <si>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</si>
  <si>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</si>
  <si>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</si>
  <si>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</si>
  <si>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</si>
  <si>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</si>
  <si>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</si>
  <si>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</si>
  <si>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</si>
  <si>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</si>
  <si>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</si>
  <si>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</si>
  <si>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</si>
  <si>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</si>
  <si>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</si>
  <si>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</si>
  <si>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</si>
  <si>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</si>
  <si>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</si>
  <si>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</si>
  <si>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</si>
  <si>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</si>
  <si>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</si>
  <si>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</si>
  <si>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</si>
  <si>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</si>
  <si>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</si>
  <si>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</si>
  <si>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</si>
  <si>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</si>
  <si>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</si>
  <si>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</si>
  <si>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</si>
  <si>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</si>
  <si>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</si>
  <si>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</si>
  <si>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</si>
  <si>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</si>
  <si>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</si>
  <si>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</si>
  <si>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</si>
  <si>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</si>
  <si>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</si>
  <si>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</si>
  <si>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</si>
  <si>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</si>
  <si>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</si>
  <si>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</si>
  <si>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</si>
  <si>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</si>
  <si>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</si>
  <si>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</si>
  <si>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</si>
  <si>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</si>
  <si>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</si>
  <si>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</si>
  <si>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</si>
  <si>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</si>
  <si>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</si>
  <si>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</si>
  <si>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</si>
  <si>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</si>
  <si>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</si>
  <si>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</si>
  <si>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</si>
  <si>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</si>
  <si>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</si>
  <si>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</si>
  <si>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</si>
  <si>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</si>
  <si>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</si>
  <si>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</si>
  <si>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</si>
  <si>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</si>
  <si>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</si>
  <si>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</si>
  <si>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</si>
  <si>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</si>
  <si>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</si>
  <si>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</si>
  <si>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</si>
  <si>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</si>
  <si>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</si>
  <si>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</si>
  <si>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</si>
  <si>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</si>
  <si>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</si>
  <si>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</si>
  <si>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</si>
  <si>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</si>
  <si>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</si>
  <si>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</si>
  <si>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</si>
  <si>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</si>
  <si>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</si>
  <si>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</si>
  <si>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</si>
  <si>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</si>
  <si>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</si>
  <si>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</si>
  <si>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</si>
  <si>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</si>
  <si>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</si>
  <si>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</si>
  <si>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</si>
  <si>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</si>
  <si>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</si>
  <si>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</si>
  <si>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</si>
  <si>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</si>
  <si>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</si>
  <si>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</si>
  <si>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</si>
  <si>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</si>
  <si>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</si>
  <si>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</si>
  <si>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</si>
  <si>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</si>
  <si>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</si>
  <si>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</si>
  <si>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</si>
  <si>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</si>
  <si>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</si>
  <si>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</si>
  <si>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</si>
  <si>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</si>
  <si>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</si>
  <si>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</si>
  <si>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</si>
  <si>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</si>
  <si>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</si>
  <si>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</si>
  <si>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</si>
  <si>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</si>
  <si>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</si>
  <si>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</si>
  <si>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</si>
  <si>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</si>
  <si>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</si>
  <si>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</si>
  <si>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</si>
  <si>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</si>
  <si>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</si>
  <si>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</si>
  <si>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</si>
  <si>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</si>
  <si>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</si>
  <si>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</si>
  <si>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</si>
  <si>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</si>
  <si>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</si>
  <si>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</si>
  <si>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</si>
  <si>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</si>
  <si>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</si>
  <si>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</si>
  <si>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</si>
  <si>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</si>
  <si>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</si>
  <si>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</si>
  <si>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</si>
  <si>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</si>
  <si>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</si>
  <si>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</si>
  <si>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</si>
  <si>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</si>
  <si>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</si>
  <si>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</si>
  <si>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</si>
  <si>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</si>
  <si>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</si>
  <si>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</si>
  <si>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</si>
  <si>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</si>
  <si>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</si>
  <si>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</si>
  <si>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</si>
  <si>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</si>
  <si>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</si>
  <si>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</si>
  <si>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</si>
  <si>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</si>
  <si>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</si>
  <si>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</si>
  <si>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</si>
  <si>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</si>
  <si>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</si>
  <si>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</si>
  <si>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</si>
  <si>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</si>
  <si>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</si>
  <si>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</si>
  <si>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</si>
  <si>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</si>
  <si>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</si>
  <si>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</si>
  <si>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</si>
  <si>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</si>
  <si>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</si>
  <si>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</si>
  <si>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</si>
  <si>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</si>
  <si>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</si>
  <si>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</si>
  <si>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</si>
  <si>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</si>
  <si>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</si>
  <si>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</si>
  <si>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</si>
  <si>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</si>
  <si>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</si>
  <si>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</si>
  <si>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</si>
  <si>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</si>
  <si>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</si>
  <si>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</si>
  <si>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</si>
  <si>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</si>
  <si>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</si>
  <si>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</si>
  <si>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</si>
  <si>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</si>
  <si>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</si>
  <si>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</si>
  <si>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</si>
  <si>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</si>
  <si>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</si>
  <si>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</si>
  <si>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</si>
  <si>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</si>
  <si>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</si>
  <si>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</si>
  <si>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</si>
  <si>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</si>
  <si>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</si>
  <si>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</si>
  <si>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</si>
  <si>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</si>
  <si>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</si>
  <si>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</si>
  <si>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</si>
  <si>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</si>
  <si>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</si>
  <si>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</si>
  <si>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</si>
  <si>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</si>
  <si>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</si>
  <si>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</si>
  <si>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</si>
  <si>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</si>
  <si>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</si>
  <si>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</si>
  <si>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</si>
  <si>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</si>
  <si>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</si>
  <si>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</si>
  <si>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</si>
  <si>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</si>
  <si>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</si>
  <si>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</si>
  <si>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</si>
  <si>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</si>
  <si>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</si>
  <si>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</si>
  <si>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</si>
  <si>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</si>
  <si>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</si>
  <si>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</si>
  <si>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</si>
  <si>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</si>
  <si>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</si>
  <si>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</si>
  <si>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</si>
  <si>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</si>
  <si>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</si>
  <si>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</si>
  <si>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</si>
  <si>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</si>
  <si>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</si>
  <si>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</si>
  <si>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</si>
  <si>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</si>
  <si>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</si>
  <si>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</si>
  <si>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</si>
  <si>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</si>
  <si>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</si>
  <si>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</si>
  <si>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</si>
  <si>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</si>
  <si>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</si>
  <si>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</si>
  <si>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</si>
  <si>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</si>
  <si>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</si>
  <si>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</si>
  <si>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</si>
  <si>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</si>
  <si>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</si>
  <si>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</si>
  <si>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</si>
  <si>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</si>
  <si>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</si>
  <si>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</si>
  <si>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</si>
  <si>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</si>
  <si>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</si>
  <si>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</si>
  <si>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</si>
  <si>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</si>
  <si>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</si>
  <si>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</si>
  <si>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</si>
  <si>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</si>
  <si>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</si>
  <si>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</si>
  <si>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</si>
  <si>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</si>
  <si>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</si>
  <si>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</si>
  <si>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</si>
  <si>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</si>
  <si>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</si>
  <si>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</si>
  <si>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</si>
  <si>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</si>
  <si>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</si>
  <si>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</si>
  <si>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</si>
  <si>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</si>
  <si>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</si>
  <si>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</si>
  <si>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</si>
  <si>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</si>
  <si>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</si>
  <si>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</si>
  <si>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</si>
  <si>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</si>
  <si>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</si>
  <si>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</si>
  <si>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</si>
  <si>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</si>
  <si>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</si>
  <si>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</si>
  <si>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</si>
  <si>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</si>
  <si>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</si>
  <si>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</si>
  <si>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</si>
  <si>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</si>
  <si>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</si>
  <si>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</si>
  <si>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</si>
  <si>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</si>
  <si>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</si>
  <si>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</si>
  <si>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</si>
  <si>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</si>
  <si>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</si>
  <si>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</si>
  <si>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</si>
  <si>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</si>
  <si>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</si>
  <si>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</si>
  <si>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</si>
  <si>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</si>
  <si>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</si>
  <si>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</si>
  <si>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</si>
  <si>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</si>
  <si>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</si>
  <si>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</si>
  <si>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</si>
  <si>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</si>
  <si>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</si>
  <si>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</si>
  <si>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</si>
  <si>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</si>
  <si>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</si>
  <si>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</si>
  <si>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</si>
  <si>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</si>
  <si>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</si>
  <si>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</si>
  <si>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</si>
  <si>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</si>
  <si>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</si>
  <si>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</si>
  <si>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</si>
  <si>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</si>
  <si>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</si>
  <si>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</si>
  <si>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</si>
  <si>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</si>
  <si>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</si>
  <si>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</si>
  <si>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</si>
  <si>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</si>
  <si>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</si>
  <si>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</si>
  <si>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</si>
  <si>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</si>
  <si>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</si>
  <si>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</si>
  <si>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</si>
  <si>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</si>
  <si>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</si>
  <si>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</si>
  <si>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</si>
  <si>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</si>
  <si>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</si>
  <si>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</si>
  <si>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</si>
  <si>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</si>
  <si>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</si>
  <si>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</si>
  <si>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</si>
  <si>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</si>
  <si>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</si>
  <si>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</si>
  <si>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</si>
  <si>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</si>
  <si>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</si>
  <si>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</si>
  <si>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</si>
  <si>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</si>
  <si>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</si>
  <si>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</si>
  <si>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</si>
  <si>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</si>
  <si>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</si>
  <si>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</si>
  <si>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</si>
  <si>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</si>
  <si>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</si>
  <si>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</si>
  <si>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</si>
  <si>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</si>
  <si>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</si>
  <si>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</si>
  <si>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</si>
  <si>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</si>
  <si>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</si>
  <si>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</si>
  <si>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</si>
  <si>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</si>
  <si>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</si>
  <si>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</si>
  <si>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</si>
  <si>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</si>
  <si>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</si>
  <si>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</si>
  <si>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</si>
  <si>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</si>
  <si>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</si>
  <si>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</si>
  <si>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</si>
  <si>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</si>
  <si>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</si>
  <si>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</si>
  <si>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</si>
  <si>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</si>
  <si>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</si>
  <si>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</si>
  <si>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</si>
  <si>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</si>
  <si>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</si>
  <si>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</si>
  <si>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</si>
  <si>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</si>
  <si>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</si>
  <si>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</si>
  <si>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</si>
  <si>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</si>
  <si>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</si>
  <si>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</si>
  <si>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</si>
  <si>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</si>
  <si>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</si>
  <si>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</si>
  <si>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</si>
  <si>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</si>
  <si>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</si>
  <si>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</si>
  <si>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</si>
  <si>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</si>
  <si>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</si>
  <si>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</si>
  <si>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</si>
  <si>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</si>
  <si>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</si>
  <si>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</si>
  <si>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</si>
  <si>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</si>
  <si>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</si>
  <si>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</si>
  <si>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</si>
  <si>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</si>
  <si>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</si>
  <si>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</si>
  <si>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</si>
  <si>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</si>
  <si>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</si>
  <si>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</si>
  <si>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</si>
  <si>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</si>
  <si>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</si>
  <si>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</si>
  <si>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</si>
  <si>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</si>
  <si>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</si>
  <si>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</si>
  <si>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</si>
  <si>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</si>
  <si>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</si>
  <si>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</si>
  <si>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</si>
  <si>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</si>
  <si>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</si>
  <si>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</si>
  <si>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</si>
  <si>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</si>
  <si>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</si>
  <si>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</si>
  <si>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</si>
  <si>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</si>
  <si>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</si>
  <si>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</si>
  <si>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</si>
  <si>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</si>
  <si>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</si>
  <si>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</si>
  <si>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</si>
  <si>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</si>
  <si>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</si>
  <si>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</si>
  <si>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</si>
  <si>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</si>
  <si>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</si>
  <si>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</si>
  <si>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</si>
  <si>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</si>
  <si>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</si>
  <si>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</si>
  <si>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</si>
  <si>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</si>
  <si>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</si>
  <si>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</si>
  <si>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</si>
  <si>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</si>
  <si>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</si>
  <si>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</si>
  <si>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</si>
  <si>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</si>
  <si>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</si>
  <si>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</si>
  <si>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</si>
  <si>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</si>
  <si>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</si>
  <si>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</si>
  <si>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</si>
  <si>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</si>
  <si>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</si>
  <si>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</si>
  <si>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</si>
  <si>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</si>
  <si>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</si>
  <si>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</si>
  <si>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</si>
  <si>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</si>
  <si>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</si>
  <si>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</si>
  <si>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</si>
  <si>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</si>
  <si>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</si>
  <si>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</si>
  <si>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</si>
  <si>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</si>
  <si>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</si>
  <si>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</si>
  <si>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</si>
  <si>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</si>
  <si>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</si>
  <si>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</si>
  <si>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</si>
  <si>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</si>
  <si>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</si>
  <si>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</si>
  <si>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</si>
  <si>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</si>
  <si>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</si>
  <si>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</si>
  <si>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</si>
  <si>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</si>
  <si>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</si>
  <si>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</si>
  <si>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</si>
  <si>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</si>
  <si>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</si>
  <si>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</si>
  <si>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</si>
  <si>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</si>
  <si>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</si>
  <si>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</si>
  <si>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</si>
  <si>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</si>
  <si>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</si>
  <si>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</si>
  <si>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</si>
  <si>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</si>
  <si>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</si>
  <si>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</si>
  <si>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</si>
  <si>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</si>
  <si>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</si>
  <si>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</si>
  <si>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</si>
  <si>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</si>
  <si>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</si>
  <si>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</si>
  <si>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</si>
  <si>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</si>
  <si>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</si>
  <si>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</si>
  <si>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</si>
  <si>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</si>
  <si>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</si>
  <si>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</si>
  <si>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</si>
  <si>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</si>
  <si>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</si>
  <si>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</si>
  <si>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</si>
  <si>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</si>
  <si>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</si>
  <si>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</si>
  <si>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</si>
  <si>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</si>
  <si>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</si>
  <si>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</si>
  <si>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</si>
  <si>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</si>
  <si>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</si>
  <si>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</si>
  <si>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</si>
  <si>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</si>
  <si>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</si>
  <si>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</si>
  <si>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</si>
  <si>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</si>
  <si>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</si>
  <si>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</si>
  <si>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</si>
  <si>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</si>
  <si>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</si>
  <si>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</si>
  <si>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</si>
  <si>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</si>
  <si>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</si>
  <si>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</si>
  <si>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</si>
  <si>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</si>
  <si>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</si>
  <si>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</si>
  <si>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</si>
  <si>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</si>
  <si>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</si>
  <si>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</si>
  <si>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</si>
  <si>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</si>
  <si>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</si>
  <si>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</si>
  <si>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</si>
  <si>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</si>
  <si>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</si>
  <si>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</si>
  <si>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</si>
  <si>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</si>
  <si>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</si>
  <si>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</si>
  <si>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</si>
  <si>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</si>
  <si>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</si>
  <si>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</si>
  <si>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</si>
  <si>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</si>
  <si>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</si>
  <si>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</si>
  <si>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</si>
  <si>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</si>
  <si>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</si>
  <si>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</si>
  <si>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</si>
  <si>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</si>
  <si>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</si>
  <si>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</si>
  <si>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</si>
  <si>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</si>
  <si>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</si>
  <si>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</si>
  <si>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</si>
  <si>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</si>
  <si>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</si>
  <si>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</si>
  <si>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</si>
  <si>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</si>
  <si>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</si>
  <si>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</si>
  <si>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</si>
  <si>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</si>
  <si>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</si>
  <si>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</si>
  <si>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</si>
  <si>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</si>
  <si>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</si>
  <si>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</si>
  <si>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</si>
  <si>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</si>
  <si>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</si>
  <si>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</si>
  <si>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</si>
  <si>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</si>
  <si>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</si>
  <si>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</si>
  <si>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</si>
  <si>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</si>
  <si>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</si>
  <si>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</si>
  <si>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</si>
  <si>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</si>
  <si>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</si>
  <si>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</si>
  <si>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</si>
  <si>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</si>
  <si>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</si>
  <si>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</si>
  <si>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</si>
  <si>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</si>
  <si>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</si>
  <si>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</si>
  <si>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</si>
  <si>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</si>
  <si>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</si>
  <si>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</si>
  <si>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</si>
  <si>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</si>
  <si>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</si>
  <si>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</si>
  <si>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</si>
  <si>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</si>
  <si>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</si>
  <si>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</si>
  <si>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</si>
  <si>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</si>
  <si>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</si>
  <si>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</si>
  <si>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</si>
  <si>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</si>
  <si>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</si>
  <si>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</si>
  <si>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</si>
  <si>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</si>
  <si>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</si>
  <si>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</si>
  <si>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</si>
  <si>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</si>
  <si>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</si>
  <si>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</si>
  <si>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</si>
  <si>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</si>
  <si>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</si>
  <si>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</si>
  <si>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</si>
  <si>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</si>
  <si>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</si>
  <si>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</si>
  <si>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</si>
  <si>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</si>
  <si>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</si>
  <si>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</si>
  <si>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</si>
  <si>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</si>
  <si>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</si>
  <si>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</si>
  <si>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</si>
  <si>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</si>
  <si>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</si>
  <si>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</si>
  <si>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</si>
  <si>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</si>
  <si>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</si>
  <si>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</si>
  <si>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</si>
  <si>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</si>
  <si>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</si>
  <si>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</si>
  <si>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</si>
  <si>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</si>
  <si>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</si>
  <si>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</si>
  <si>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</si>
  <si>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</si>
  <si>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</si>
  <si>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</si>
  <si>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</si>
  <si>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</si>
  <si>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</si>
  <si>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</si>
  <si>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</si>
  <si>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</si>
  <si>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</si>
  <si>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</si>
  <si>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</si>
  <si>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</si>
  <si>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</si>
  <si>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</si>
  <si>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</si>
  <si>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</si>
  <si>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</si>
  <si>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</si>
  <si>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</si>
  <si>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</si>
  <si>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</si>
  <si>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</si>
  <si>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</si>
  <si>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</si>
  <si>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</si>
  <si>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</si>
  <si>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</si>
  <si>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</si>
  <si>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</si>
  <si>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</si>
  <si>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</si>
  <si>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</si>
  <si>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</si>
  <si>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</si>
  <si>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</si>
  <si>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</si>
  <si>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</si>
  <si>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</si>
  <si>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</si>
  <si>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</si>
  <si>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</si>
  <si>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</si>
  <si>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</si>
  <si>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</si>
  <si>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</si>
  <si>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</si>
  <si>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</si>
  <si>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</si>
  <si>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</si>
  <si>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</si>
  <si>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</si>
  <si>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</si>
  <si>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</si>
  <si>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</si>
  <si>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</si>
  <si>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</si>
  <si>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</si>
  <si>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</si>
  <si>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</si>
  <si>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</si>
  <si>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</si>
  <si>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</si>
  <si>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</si>
  <si>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</si>
  <si>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</si>
  <si>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</si>
  <si>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</si>
  <si>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</si>
  <si>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</si>
  <si>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</si>
  <si>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</si>
  <si>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</si>
  <si>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</si>
  <si>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</si>
  <si>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</si>
  <si>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</si>
  <si>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</si>
  <si>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</si>
  <si>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</si>
  <si>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</si>
  <si>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</si>
  <si>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</si>
  <si>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</si>
  <si>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</si>
  <si>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</si>
  <si>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</si>
  <si>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</si>
  <si>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</si>
  <si>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</si>
  <si>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</si>
  <si>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</si>
  <si>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</si>
  <si>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</si>
  <si>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</si>
  <si>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</si>
  <si>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</si>
  <si>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</si>
  <si>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</si>
  <si>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</si>
  <si>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</si>
  <si>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</si>
  <si>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</si>
  <si>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</si>
  <si>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</si>
  <si>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</si>
  <si>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</si>
  <si>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</si>
  <si>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</si>
  <si>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</si>
  <si>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</si>
  <si>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</si>
  <si>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</si>
  <si>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</si>
  <si>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</si>
  <si>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</si>
  <si>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</si>
  <si>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</si>
  <si>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</si>
  <si>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</si>
  <si>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</si>
  <si>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</si>
  <si>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</si>
  <si>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</si>
  <si>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</si>
  <si>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</si>
  <si>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</si>
  <si>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</si>
  <si>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</si>
  <si>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</si>
  <si>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</si>
  <si>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</si>
  <si>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</si>
  <si>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</si>
  <si>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</si>
  <si>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</si>
  <si>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</si>
  <si>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</si>
  <si>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</si>
  <si>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</si>
  <si>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</si>
  <si>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</si>
  <si>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</si>
  <si>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</si>
  <si>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</si>
  <si>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</si>
  <si>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</si>
  <si>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</si>
  <si>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</si>
  <si>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</si>
  <si>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</si>
  <si>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</si>
  <si>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</si>
  <si>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</si>
  <si>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</si>
  <si>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</si>
  <si>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</si>
  <si>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</si>
  <si>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</si>
  <si>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</si>
  <si>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</si>
  <si>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</si>
  <si>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</si>
  <si>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</si>
  <si>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</si>
  <si>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</si>
  <si>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</si>
  <si>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</si>
  <si>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</si>
  <si>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</si>
  <si>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</si>
  <si>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</si>
  <si>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</si>
  <si>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</si>
  <si>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</si>
  <si>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</si>
  <si>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</si>
  <si>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</si>
  <si>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</si>
  <si>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</si>
  <si>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</si>
  <si>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</si>
  <si>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</si>
  <si>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</si>
  <si>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</si>
  <si>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</si>
  <si>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</si>
  <si>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</si>
  <si>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</si>
  <si>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</si>
  <si>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</si>
  <si>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</si>
  <si>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</si>
  <si>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</si>
  <si>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</si>
  <si>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</si>
  <si>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</si>
  <si>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</si>
  <si>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</si>
  <si>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</si>
  <si>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</si>
  <si>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</si>
  <si>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</si>
  <si>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</si>
  <si>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</si>
  <si>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</si>
  <si>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</si>
  <si>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</si>
  <si>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</si>
  <si>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</si>
  <si>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</si>
  <si>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</si>
  <si>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</si>
  <si>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</si>
  <si>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</si>
  <si>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</si>
  <si>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</si>
  <si>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</si>
  <si>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</si>
  <si>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</si>
  <si>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</si>
  <si>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</si>
  <si>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</si>
  <si>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</si>
  <si>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</si>
  <si>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</si>
  <si>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</si>
  <si>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</si>
  <si>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</si>
  <si>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</si>
  <si>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</si>
  <si>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</si>
  <si>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</si>
  <si>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</si>
  <si>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</si>
  <si>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</si>
  <si>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</si>
  <si>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</si>
  <si>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</si>
  <si>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</si>
  <si>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</si>
  <si>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</si>
  <si>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</si>
  <si>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</si>
  <si>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</si>
  <si>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</si>
  <si>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</si>
  <si>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</si>
  <si>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</si>
  <si>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</si>
  <si>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</si>
  <si>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</si>
  <si>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</si>
  <si>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</si>
  <si>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</si>
  <si>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</si>
  <si>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</si>
  <si>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</si>
  <si>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</si>
  <si>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</si>
  <si>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</si>
  <si>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</si>
  <si>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</si>
  <si>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</si>
  <si>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</si>
  <si>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</si>
  <si>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</si>
  <si>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</si>
  <si>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</si>
  <si>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</si>
  <si>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</si>
  <si>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</si>
  <si>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</si>
  <si>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</si>
  <si>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</si>
  <si>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</si>
  <si>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</si>
  <si>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</si>
  <si>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</si>
  <si>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</si>
  <si>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</si>
  <si>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</si>
  <si>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</si>
  <si>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</si>
  <si>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</si>
  <si>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</si>
  <si>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</si>
  <si>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</si>
  <si>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</si>
  <si>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</si>
  <si>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</si>
  <si>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</si>
  <si>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</si>
  <si>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</si>
  <si>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</si>
  <si>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</si>
  <si>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</si>
  <si>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</si>
  <si>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</si>
  <si>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</si>
  <si>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</si>
  <si>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</si>
  <si>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</si>
  <si>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</si>
  <si>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</si>
  <si>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</si>
  <si>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</si>
  <si>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</si>
  <si>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</si>
  <si>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</si>
  <si>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</si>
  <si>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</si>
  <si>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</si>
  <si>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</si>
  <si>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</si>
  <si>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</si>
  <si>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</si>
  <si>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</si>
  <si>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</si>
  <si>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</si>
  <si>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</si>
  <si>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</si>
  <si>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</si>
  <si>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</si>
  <si>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</si>
  <si>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</si>
  <si>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</si>
  <si>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</si>
  <si>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</si>
  <si>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</si>
  <si>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</si>
  <si>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</si>
  <si>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</si>
  <si>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</si>
  <si>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</si>
  <si>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</si>
  <si>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</si>
  <si>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</si>
  <si>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</si>
  <si>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</si>
  <si>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</si>
  <si>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</si>
  <si>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</si>
  <si>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</si>
  <si>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</si>
  <si>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</si>
  <si>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</si>
  <si>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</si>
  <si>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</si>
  <si>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</si>
  <si>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</si>
  <si>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</si>
  <si>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</si>
  <si>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</si>
  <si>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</si>
  <si>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</si>
  <si>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</si>
  <si>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</si>
  <si>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</si>
  <si>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</si>
  <si>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</si>
  <si>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</si>
  <si>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</si>
  <si>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</si>
  <si>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</si>
  <si>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</si>
  <si>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</si>
  <si>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</si>
  <si>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</si>
  <si>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</si>
  <si>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</si>
  <si>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</si>
  <si>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</si>
  <si>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</si>
  <si>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</si>
  <si>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</si>
  <si>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</si>
  <si>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</si>
  <si>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</si>
  <si>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</si>
  <si>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</si>
  <si>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</si>
  <si>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</si>
  <si>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</si>
  <si>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</si>
  <si>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</si>
  <si>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</si>
  <si>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</si>
  <si>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</si>
  <si>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</si>
  <si>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</si>
  <si>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</si>
  <si>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</si>
  <si>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</si>
  <si>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</si>
  <si>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</si>
  <si>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</si>
  <si>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</si>
  <si>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</si>
  <si>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</si>
  <si>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</si>
  <si>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</si>
  <si>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</si>
  <si>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</si>
  <si>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</si>
  <si>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</si>
  <si>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</si>
  <si>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</si>
  <si>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</si>
  <si>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</si>
  <si>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</si>
  <si>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</si>
  <si>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</si>
  <si>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</si>
  <si>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</si>
  <si>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</si>
  <si>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</si>
  <si>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</si>
  <si>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</si>
  <si>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</si>
  <si>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</si>
  <si>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</si>
  <si>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</si>
  <si>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</si>
  <si>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</si>
  <si>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</si>
  <si>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</si>
  <si>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</si>
  <si>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</si>
  <si>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</si>
  <si>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</si>
  <si>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</si>
  <si>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</si>
  <si>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</si>
  <si>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</si>
  <si>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</si>
  <si>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</si>
  <si>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</si>
  <si>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</si>
  <si>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</si>
  <si>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</si>
  <si>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</si>
  <si>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</si>
  <si>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</si>
  <si>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</si>
  <si>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</si>
  <si>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</si>
  <si>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</si>
  <si>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</si>
  <si>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</si>
  <si>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</si>
  <si>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</si>
  <si>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</si>
  <si>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</si>
  <si>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</si>
  <si>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</si>
  <si>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</si>
  <si>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</si>
  <si>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</si>
  <si>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</si>
  <si>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</si>
  <si>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</si>
  <si>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</si>
  <si>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</si>
  <si>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</si>
  <si>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</si>
  <si>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</si>
  <si>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</si>
  <si>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</si>
  <si>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</si>
  <si>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</si>
  <si>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</si>
  <si>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</si>
  <si>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</si>
  <si>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</si>
  <si>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</si>
  <si>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</si>
  <si>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</si>
  <si>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</si>
  <si>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</si>
  <si>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</si>
  <si>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</si>
  <si>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</si>
  <si>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</si>
  <si>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</si>
  <si>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</si>
  <si>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</si>
  <si>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</si>
  <si>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</si>
  <si>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</si>
  <si>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</si>
  <si>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</si>
  <si>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</si>
  <si>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</si>
  <si>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</si>
  <si>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</si>
  <si>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</si>
  <si>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</si>
  <si>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</si>
  <si>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</si>
  <si>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</si>
  <si>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</si>
  <si>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</si>
  <si>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</si>
  <si>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</si>
  <si>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</si>
  <si>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</si>
  <si>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</si>
  <si>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</si>
  <si>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</si>
  <si>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</si>
  <si>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</si>
  <si>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</si>
  <si>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</si>
  <si>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</si>
  <si>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</si>
  <si>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</si>
  <si>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</si>
  <si>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</si>
  <si>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</si>
  <si>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</si>
  <si>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</si>
  <si>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</si>
  <si>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</si>
  <si>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</si>
  <si>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</si>
  <si>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</si>
  <si>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</si>
  <si>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</si>
  <si>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</si>
  <si>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</si>
  <si>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</si>
  <si>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</si>
  <si>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</si>
  <si>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</si>
  <si>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</si>
  <si>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</si>
  <si>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</si>
  <si>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</si>
  <si>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</si>
  <si>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</si>
  <si>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</si>
  <si>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</si>
  <si>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</si>
  <si>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</si>
  <si>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</si>
  <si>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</si>
  <si>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</si>
  <si>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</si>
  <si>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</si>
  <si>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</si>
  <si>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</si>
  <si>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</si>
  <si>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</si>
  <si>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</si>
  <si>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</si>
  <si>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</si>
  <si>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</si>
  <si>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</si>
  <si>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</si>
  <si>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</si>
  <si>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</si>
  <si>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</si>
  <si>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</si>
  <si>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</si>
  <si>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</si>
  <si>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</si>
  <si>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</si>
  <si>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</si>
  <si>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</si>
  <si>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</si>
  <si>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</si>
  <si>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</si>
  <si>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</si>
  <si>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</si>
  <si>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</si>
  <si>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</si>
  <si>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</si>
  <si>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</si>
  <si>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</si>
  <si>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</si>
  <si>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</si>
  <si>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</si>
  <si>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</si>
  <si>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</si>
  <si>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</si>
  <si>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</si>
  <si>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</si>
  <si>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</si>
  <si>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</si>
  <si>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</si>
  <si>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</si>
  <si>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</si>
  <si>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</si>
  <si>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</si>
  <si>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</si>
  <si>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</si>
  <si>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</si>
  <si>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</si>
  <si>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</si>
  <si>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</si>
  <si>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</si>
  <si>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</si>
  <si>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</si>
  <si>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</si>
  <si>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</si>
  <si>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</si>
  <si>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</si>
  <si>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</si>
  <si>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</si>
  <si>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</si>
  <si>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</si>
  <si>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</si>
  <si>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</si>
  <si>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</si>
  <si>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</si>
  <si>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</si>
  <si>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</si>
  <si>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</si>
  <si>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</si>
  <si>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</si>
  <si>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</si>
  <si>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</si>
  <si>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</si>
  <si>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</si>
  <si>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</si>
  <si>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</si>
  <si>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</si>
  <si>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</si>
  <si>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</si>
  <si>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</si>
  <si>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</si>
  <si>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</si>
  <si>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</si>
  <si>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</si>
  <si>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</si>
  <si>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</si>
  <si>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</si>
  <si>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</si>
  <si>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</si>
  <si>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</si>
  <si>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</si>
  <si>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</si>
  <si>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</si>
  <si>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</si>
  <si>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</si>
  <si>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</si>
  <si>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</si>
  <si>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</si>
  <si>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</si>
  <si>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</si>
  <si>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</si>
  <si>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</si>
  <si>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</si>
  <si>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</si>
  <si>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</si>
  <si>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</si>
  <si>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</si>
  <si>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</si>
  <si>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</si>
  <si>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</si>
  <si>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</si>
  <si>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</si>
  <si>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</si>
  <si>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</si>
  <si>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</si>
  <si>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</si>
  <si>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</si>
  <si>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</si>
  <si>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</si>
  <si>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</si>
  <si>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</si>
  <si>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</si>
  <si>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</si>
  <si>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</si>
  <si>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</si>
  <si>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</si>
  <si>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</si>
  <si>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</si>
  <si>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</si>
  <si>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</si>
  <si>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</si>
  <si>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</si>
  <si>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</si>
  <si>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</si>
  <si>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</si>
  <si>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</si>
  <si>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</si>
  <si>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</si>
  <si>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</si>
  <si>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</si>
  <si>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</si>
  <si>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</si>
  <si>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</si>
  <si>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</si>
  <si>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</si>
  <si>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</si>
  <si>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</si>
  <si>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</si>
  <si>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</si>
  <si>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</si>
  <si>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</si>
  <si>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</si>
  <si>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</si>
  <si>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</si>
  <si>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</si>
  <si>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</si>
  <si>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</si>
  <si>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</si>
  <si>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</si>
  <si>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</si>
  <si>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</si>
  <si>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</si>
  <si>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</si>
  <si>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</si>
  <si>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</si>
  <si>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</si>
  <si>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</si>
  <si>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</si>
  <si>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</si>
  <si>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</si>
  <si>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</si>
  <si>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</si>
  <si>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</si>
  <si>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</si>
  <si>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</si>
  <si>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</si>
  <si>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</si>
  <si>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</si>
  <si>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</si>
  <si>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</si>
  <si>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</si>
  <si>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</si>
  <si>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</si>
  <si>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</si>
  <si>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</si>
  <si>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</si>
  <si>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</si>
  <si>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</si>
  <si>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</si>
  <si>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</si>
  <si>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</si>
  <si>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</si>
  <si>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</si>
  <si>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</si>
  <si>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</si>
  <si>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</si>
  <si>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</si>
  <si>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</si>
  <si>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</si>
  <si>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</si>
  <si>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</si>
  <si>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</si>
  <si>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</si>
  <si>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</si>
  <si>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</si>
  <si>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</si>
  <si>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</si>
  <si>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</si>
  <si>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</si>
  <si>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</si>
  <si>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</si>
  <si>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</si>
  <si>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</si>
  <si>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</si>
  <si>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</si>
  <si>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</si>
  <si>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</si>
  <si>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</si>
  <si>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</si>
  <si>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</si>
  <si>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</si>
  <si>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</si>
  <si>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</si>
  <si>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</si>
  <si>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</si>
  <si>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</si>
  <si>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</si>
  <si>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</si>
  <si>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</si>
  <si>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</si>
  <si>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</si>
  <si>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</si>
  <si>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</si>
  <si>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</si>
  <si>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</si>
  <si>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</si>
  <si>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</si>
  <si>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</si>
  <si>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</si>
  <si>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</si>
  <si>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</si>
  <si>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</si>
  <si>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</si>
  <si>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</si>
  <si>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</si>
  <si>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</si>
  <si>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</si>
  <si>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</si>
  <si>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</si>
  <si>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</si>
  <si>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</si>
  <si>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</si>
  <si>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</si>
  <si>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</si>
  <si>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</si>
  <si>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</si>
  <si>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</si>
  <si>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</si>
  <si>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</si>
  <si>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</si>
  <si>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</si>
  <si>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</si>
  <si>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</si>
  <si>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</si>
  <si>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</si>
  <si>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</si>
  <si>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</si>
  <si>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</si>
  <si>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</si>
  <si>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</si>
  <si>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</si>
  <si>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</si>
  <si>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</si>
  <si>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</si>
  <si>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</si>
  <si>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</si>
  <si>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</si>
  <si>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</si>
  <si>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</si>
  <si>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</si>
  <si>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</si>
  <si>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</si>
  <si>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</si>
  <si>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</si>
  <si>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</si>
  <si>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</si>
  <si>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</si>
  <si>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</si>
  <si>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</si>
  <si>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</si>
  <si>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</si>
  <si>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</si>
  <si>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</si>
  <si>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</si>
  <si>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</si>
  <si>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</si>
  <si>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</si>
  <si>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</si>
  <si>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</si>
  <si>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</si>
  <si>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</si>
  <si>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</si>
  <si>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</si>
  <si>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</si>
  <si>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</si>
  <si>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</si>
  <si>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</si>
  <si>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</si>
  <si>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</si>
  <si>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</si>
  <si>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</si>
  <si>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</si>
  <si>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</si>
  <si>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</si>
  <si>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</si>
  <si>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</si>
  <si>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</si>
  <si>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</si>
  <si>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</si>
  <si>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</si>
  <si>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</si>
  <si>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</si>
  <si>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</si>
  <si>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</si>
  <si>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</si>
  <si>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</si>
  <si>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</si>
  <si>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</si>
  <si>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</si>
  <si>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</si>
  <si>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</si>
  <si>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</si>
  <si>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</si>
  <si>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</si>
  <si>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</si>
  <si>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</si>
  <si>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</si>
  <si>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</si>
  <si>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</si>
  <si>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</si>
  <si>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</si>
  <si>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</si>
  <si>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</si>
  <si>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</si>
  <si>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</si>
  <si>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</si>
  <si>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</si>
  <si>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</si>
  <si>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</si>
  <si>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</si>
  <si>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</si>
  <si>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</si>
  <si>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</si>
  <si>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</si>
  <si>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</si>
  <si>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</si>
  <si>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</si>
  <si>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</si>
  <si>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</si>
  <si>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</si>
  <si>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</si>
  <si>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</si>
  <si>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</si>
  <si>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</si>
  <si>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</si>
  <si>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</si>
  <si>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</si>
  <si>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</si>
  <si>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</si>
  <si>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</si>
  <si>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</si>
  <si>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</si>
  <si>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</si>
  <si>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</si>
  <si>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</si>
  <si>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</si>
  <si>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</si>
  <si>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</si>
  <si>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</si>
  <si>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</si>
  <si>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</si>
  <si>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</si>
  <si>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</si>
  <si>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</si>
  <si>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</si>
  <si>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</si>
  <si>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</si>
  <si>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</si>
  <si>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</si>
  <si>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</si>
  <si>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</si>
  <si>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</si>
  <si>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</si>
  <si>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</si>
  <si>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</si>
  <si>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</si>
  <si>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</si>
  <si>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</si>
  <si>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</si>
  <si>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</si>
  <si>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</si>
  <si>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</si>
  <si>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</si>
  <si>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</si>
  <si>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</si>
  <si>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</si>
  <si>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</si>
  <si>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</si>
  <si>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</si>
  <si>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</si>
  <si>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</si>
  <si>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</si>
  <si>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</si>
  <si>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</si>
  <si>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</si>
  <si>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</si>
  <si>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</si>
  <si>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</si>
  <si>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</si>
  <si>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</si>
  <si>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</si>
  <si>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</si>
  <si>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</si>
  <si>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</si>
  <si>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</si>
  <si>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</si>
  <si>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</si>
  <si>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</si>
  <si>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</si>
  <si>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</si>
  <si>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</si>
  <si>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</si>
  <si>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</si>
  <si>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</si>
  <si>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</si>
  <si>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</si>
  <si>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</si>
  <si>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</si>
  <si>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</si>
  <si>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</si>
  <si>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</si>
  <si>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</si>
  <si>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</si>
  <si>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</si>
  <si>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</si>
  <si>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</si>
  <si>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</si>
  <si>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</si>
  <si>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</si>
  <si>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</si>
  <si>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</si>
  <si>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</si>
  <si>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</si>
  <si>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</si>
  <si>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</si>
  <si>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</si>
  <si>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</si>
  <si>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</si>
  <si>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</si>
  <si>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</si>
  <si>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</si>
  <si>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</si>
  <si>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</si>
  <si>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</si>
  <si>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</si>
  <si>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</si>
  <si>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</si>
  <si>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</si>
  <si>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</si>
  <si>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</si>
  <si>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</si>
  <si>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</si>
  <si>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</si>
  <si>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</si>
  <si>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</si>
  <si>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</si>
  <si>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</si>
  <si>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</si>
  <si>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</si>
  <si>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</si>
  <si>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</si>
  <si>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</si>
  <si>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</si>
  <si>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</si>
  <si>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</si>
  <si>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</si>
  <si>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</si>
  <si>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</si>
  <si>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</si>
  <si>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</si>
  <si>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</si>
  <si>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</si>
  <si>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</si>
  <si>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</si>
  <si>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</si>
  <si>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</si>
  <si>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</si>
  <si>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</si>
  <si>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</si>
  <si>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</si>
  <si>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</si>
  <si>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</si>
  <si>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</si>
  <si>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</si>
  <si>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</si>
  <si>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</si>
  <si>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</si>
  <si>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</si>
  <si>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</si>
  <si>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</si>
  <si>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</si>
  <si>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</si>
  <si>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</si>
  <si>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</si>
  <si>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</si>
  <si>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</si>
  <si>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</si>
  <si>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</si>
  <si>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</si>
  <si>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</si>
  <si>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</si>
  <si>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</si>
  <si>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</si>
  <si>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</si>
  <si>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</si>
  <si>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</si>
  <si>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</si>
  <si>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</si>
  <si>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</si>
  <si>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</si>
  <si>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</si>
  <si>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</si>
  <si>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</si>
  <si>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</si>
  <si>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</si>
  <si>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</si>
  <si>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</si>
  <si>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</si>
  <si>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</si>
  <si>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</si>
  <si>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</si>
  <si>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</si>
  <si>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</si>
  <si>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</si>
  <si>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</si>
  <si>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</si>
  <si>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</si>
  <si>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</si>
  <si>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</si>
  <si>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</si>
  <si>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</si>
  <si>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</si>
  <si>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</si>
  <si>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</si>
  <si>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</si>
  <si>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</si>
  <si>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</si>
  <si>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</si>
  <si>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</si>
  <si>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</si>
  <si>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</si>
  <si>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</si>
  <si>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</si>
  <si>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</si>
  <si>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</si>
  <si>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</si>
  <si>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</si>
  <si>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</si>
  <si>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</si>
  <si>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</si>
  <si>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</si>
  <si>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</si>
  <si>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</si>
  <si>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</si>
  <si>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</si>
  <si>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</si>
  <si>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</si>
  <si>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</si>
  <si>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</si>
  <si>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</si>
  <si>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</si>
  <si>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</si>
  <si>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</si>
  <si>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</si>
  <si>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</si>
  <si>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</si>
  <si>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</si>
  <si>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</si>
  <si>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</si>
  <si>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</si>
  <si>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</si>
  <si>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</si>
  <si>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</si>
  <si>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</si>
  <si>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</si>
  <si>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</si>
  <si>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</si>
  <si>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</si>
  <si>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</si>
  <si>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</si>
  <si>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</si>
  <si>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</si>
  <si>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</si>
  <si>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</si>
  <si>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</si>
  <si>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</si>
  <si>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</si>
  <si>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</si>
  <si>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</si>
  <si>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</si>
  <si>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</si>
  <si>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</si>
  <si>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</si>
  <si>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</si>
  <si>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</si>
  <si>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</si>
  <si>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</si>
  <si>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</si>
  <si>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</si>
  <si>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</si>
  <si>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</si>
  <si>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</si>
  <si>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</si>
  <si>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</si>
  <si>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</si>
  <si>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</si>
  <si>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</si>
  <si>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</si>
  <si>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</si>
  <si>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</si>
  <si>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</si>
  <si>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</si>
  <si>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</si>
  <si>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</si>
  <si>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</si>
  <si>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</si>
  <si>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</si>
  <si>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</si>
  <si>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</si>
  <si>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</si>
  <si>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</si>
  <si>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</si>
  <si>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</si>
  <si>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</si>
  <si>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</si>
  <si>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</si>
  <si>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</si>
  <si>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</si>
  <si>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</si>
  <si>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</si>
  <si>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</si>
  <si>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</si>
  <si>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</si>
  <si>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</si>
  <si>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</si>
  <si>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</si>
  <si>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</si>
  <si>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</si>
  <si>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</si>
  <si>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</si>
  <si>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</si>
  <si>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</si>
  <si>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</si>
  <si>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</si>
  <si>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</si>
  <si>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</si>
  <si>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</si>
  <si>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</si>
  <si>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</si>
  <si>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</si>
  <si>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</si>
  <si>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</si>
  <si>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</si>
  <si>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</si>
  <si>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</si>
  <si>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</si>
  <si>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</si>
  <si>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</si>
  <si>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</si>
  <si>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</si>
  <si>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</si>
  <si>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</si>
  <si>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</si>
  <si>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</si>
  <si>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</si>
  <si>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</si>
  <si>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</si>
  <si>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</si>
  <si>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</si>
  <si>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</si>
  <si>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</si>
  <si>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</si>
  <si>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</si>
  <si>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</si>
  <si>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</si>
  <si>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</si>
  <si>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</si>
  <si>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</si>
  <si>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</si>
  <si>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</si>
  <si>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</si>
  <si>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</si>
  <si>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</si>
  <si>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</si>
  <si>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</si>
  <si>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</si>
  <si>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</si>
  <si>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</si>
  <si>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</si>
  <si>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</si>
  <si>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</si>
  <si>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</si>
  <si>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</si>
  <si>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</si>
  <si>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</si>
  <si>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</si>
  <si>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</si>
  <si>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</si>
  <si>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</si>
  <si>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</si>
  <si>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</si>
  <si>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</si>
  <si>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</si>
  <si>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</si>
  <si>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</si>
  <si>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</si>
  <si>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</si>
  <si>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</si>
  <si>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</si>
  <si>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</si>
  <si>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</si>
  <si>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</si>
  <si>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</si>
  <si>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</si>
  <si>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</si>
  <si>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</si>
  <si>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</si>
  <si>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</si>
  <si>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</si>
  <si>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</si>
  <si>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</si>
  <si>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</si>
  <si>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</si>
  <si>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</si>
  <si>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</si>
  <si>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</si>
  <si>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</si>
  <si>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</si>
  <si>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</si>
  <si>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</si>
  <si>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</si>
  <si>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</si>
  <si>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</si>
  <si>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</si>
  <si>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</si>
  <si>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</si>
  <si>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</si>
  <si>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</si>
  <si>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</si>
  <si>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</si>
  <si>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</si>
  <si>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</si>
  <si>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</si>
  <si>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</si>
  <si>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</si>
  <si>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</si>
  <si>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</si>
  <si>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</si>
  <si>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</si>
  <si>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</si>
  <si>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</si>
  <si>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</si>
  <si>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</si>
  <si>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</si>
  <si>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</si>
  <si>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</si>
  <si>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</si>
  <si>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</si>
  <si>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</si>
  <si>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</si>
  <si>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</si>
  <si>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</si>
  <si>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</si>
  <si>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</si>
  <si>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</si>
  <si>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</si>
  <si>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</si>
  <si>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</si>
  <si>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</si>
  <si>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</si>
  <si>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</si>
  <si>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</si>
  <si>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</si>
  <si>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</si>
  <si>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</si>
  <si>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</si>
  <si>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</si>
  <si>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</si>
  <si>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</si>
  <si>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</si>
  <si>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</si>
  <si>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</si>
  <si>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</si>
  <si>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</si>
  <si>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</si>
  <si>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</si>
  <si>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</si>
  <si>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</si>
  <si>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</si>
  <si>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</si>
  <si>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</si>
  <si>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</si>
  <si>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</si>
  <si>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</si>
  <si>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</si>
  <si>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</si>
  <si>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</si>
  <si>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</si>
  <si>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</si>
  <si>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</si>
  <si>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</si>
  <si>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</si>
  <si>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</si>
  <si>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</si>
  <si>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</si>
  <si>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</si>
  <si>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</si>
  <si>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</si>
  <si>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</si>
  <si>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</si>
  <si>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</si>
  <si>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</si>
  <si>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</si>
  <si>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</si>
  <si>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</si>
  <si>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</si>
  <si>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</si>
  <si>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</si>
  <si>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</si>
  <si>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</si>
  <si>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</si>
  <si>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</si>
  <si>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</si>
  <si>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</si>
  <si>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</si>
  <si>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</si>
  <si>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</si>
  <si>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</si>
  <si>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</si>
  <si>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</si>
  <si>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</si>
  <si>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</si>
  <si>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</si>
  <si>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</si>
  <si>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</si>
  <si>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</si>
  <si>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</si>
  <si>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</si>
  <si>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</si>
  <si>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</si>
  <si>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</si>
  <si>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</si>
  <si>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</si>
  <si>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</si>
  <si>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</si>
  <si>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</si>
  <si>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</si>
  <si>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</si>
  <si>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</si>
  <si>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</si>
  <si>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</si>
  <si>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</si>
  <si>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</si>
  <si>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</si>
  <si>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</si>
  <si>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</si>
  <si>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</si>
  <si>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</si>
  <si>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</si>
  <si>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</si>
  <si>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</si>
  <si>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</si>
  <si>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</si>
  <si>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</si>
  <si>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</si>
  <si>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</si>
  <si>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</si>
  <si>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</si>
  <si>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</si>
  <si>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</si>
  <si>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</si>
  <si>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</si>
  <si>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</si>
  <si>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</si>
  <si>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</si>
  <si>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</si>
  <si>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</si>
  <si>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</si>
  <si>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</si>
  <si>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</si>
  <si>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</si>
  <si>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</si>
  <si>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</si>
  <si>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</si>
  <si>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</si>
  <si>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</si>
  <si>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</si>
  <si>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</si>
  <si>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</si>
  <si>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</si>
  <si>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</si>
  <si>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</si>
  <si>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</si>
  <si>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</si>
  <si>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</si>
  <si>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</si>
  <si>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</si>
  <si>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</si>
  <si>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</si>
  <si>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</si>
  <si>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</si>
  <si>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</si>
  <si>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</si>
  <si>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</si>
  <si>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</si>
  <si>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</si>
  <si>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</si>
  <si>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</si>
  <si>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</si>
  <si>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</si>
  <si>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</si>
  <si>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</si>
  <si>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</si>
  <si>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</si>
  <si>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</si>
  <si>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</si>
  <si>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</si>
  <si>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</si>
  <si>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</si>
  <si>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</si>
  <si>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</si>
  <si>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</si>
  <si>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</si>
  <si>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</si>
  <si>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</si>
  <si>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</si>
  <si>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</si>
  <si>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</si>
  <si>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</si>
  <si>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</si>
  <si>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</si>
  <si>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</si>
  <si>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</si>
  <si>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</si>
  <si>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</si>
  <si>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</si>
  <si>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</si>
  <si>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</si>
  <si>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</si>
  <si>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</si>
  <si>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</si>
  <si>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</si>
  <si>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</si>
  <si>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</si>
  <si>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</si>
  <si>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</si>
  <si>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</si>
  <si>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</si>
  <si>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</si>
  <si>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</si>
  <si>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</si>
  <si>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</si>
  <si>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</si>
  <si>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</si>
  <si>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</si>
  <si>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</si>
  <si>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</si>
  <si>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</si>
  <si>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</si>
  <si>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</si>
  <si>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</si>
  <si>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</si>
  <si>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</si>
  <si>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</si>
  <si>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</si>
  <si>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</si>
  <si>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</si>
  <si>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</si>
  <si>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</si>
  <si>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</si>
  <si>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</si>
  <si>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</si>
  <si>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</si>
  <si>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</si>
  <si>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</si>
  <si>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</si>
  <si>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</si>
  <si>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</si>
  <si>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</si>
  <si>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</si>
  <si>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</si>
  <si>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</si>
  <si>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</si>
  <si>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</si>
  <si>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</si>
  <si>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</si>
  <si>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</si>
  <si>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</si>
  <si>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</si>
  <si>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</si>
  <si>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</si>
  <si>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</si>
  <si>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</si>
  <si>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</si>
  <si>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</si>
  <si>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</si>
  <si>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</si>
  <si>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</si>
  <si>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</si>
  <si>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</si>
  <si>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</si>
  <si>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</si>
  <si>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</si>
  <si>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</si>
  <si>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</si>
  <si>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</si>
  <si>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</si>
  <si>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</si>
  <si>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</si>
  <si>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</si>
  <si>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</si>
  <si>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</si>
  <si>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</si>
  <si>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</si>
  <si>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</si>
  <si>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</si>
  <si>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</si>
  <si>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</si>
  <si>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</si>
  <si>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</si>
  <si>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</si>
  <si>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</si>
  <si>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</si>
  <si>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</si>
  <si>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</si>
  <si>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</si>
  <si>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</si>
  <si>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</si>
  <si>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</si>
  <si>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</si>
  <si>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</si>
  <si>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</si>
  <si>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</si>
  <si>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</si>
  <si>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</si>
  <si>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</si>
  <si>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</si>
  <si>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</si>
  <si>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</si>
  <si>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</si>
  <si>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</si>
  <si>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</si>
  <si>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</si>
  <si>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</si>
  <si>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</si>
  <si>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</si>
  <si>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</si>
  <si>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</si>
  <si>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</si>
  <si>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</si>
  <si>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</si>
  <si>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</si>
  <si>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</si>
  <si>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</si>
  <si>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</si>
  <si>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</si>
  <si>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</si>
  <si>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</si>
  <si>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</si>
  <si>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</si>
  <si>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</si>
  <si>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</si>
  <si>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</si>
  <si>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</si>
  <si>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</si>
  <si>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</si>
  <si>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</si>
  <si>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</si>
  <si>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</si>
  <si>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</si>
  <si>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</si>
  <si>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</si>
  <si>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</si>
  <si>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</si>
  <si>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</si>
  <si>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</si>
  <si>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</si>
  <si>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</si>
  <si>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</si>
  <si>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</si>
  <si>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</si>
  <si>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</si>
  <si>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</si>
  <si>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</si>
  <si>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</si>
  <si>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</si>
  <si>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</si>
  <si>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</si>
  <si>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</si>
  <si>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</si>
  <si>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</si>
  <si>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</si>
  <si>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</si>
  <si>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</si>
  <si>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</si>
  <si>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</si>
  <si>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</si>
  <si>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</si>
  <si>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</si>
  <si>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</si>
  <si>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</si>
  <si>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</si>
  <si>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</si>
  <si>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</si>
  <si>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</si>
  <si>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</si>
  <si>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</si>
  <si>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</si>
  <si>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</si>
  <si>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</si>
  <si>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</si>
  <si>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</si>
  <si>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</si>
  <si>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</si>
  <si>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</si>
  <si>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</si>
  <si>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</si>
  <si>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</si>
  <si>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</si>
  <si>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</si>
  <si>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</si>
  <si>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</si>
  <si>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</si>
  <si>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</si>
  <si>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</si>
  <si>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</si>
  <si>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</si>
  <si>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</si>
  <si>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</si>
  <si>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</si>
  <si>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</si>
  <si>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</si>
  <si>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</si>
  <si>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</si>
  <si>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</si>
  <si>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</si>
  <si>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</si>
  <si>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</si>
  <si>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</si>
  <si>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</si>
  <si>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</si>
  <si>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</si>
  <si>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</si>
  <si>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</si>
  <si>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</si>
  <si>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</si>
  <si>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</si>
  <si>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</si>
  <si>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</si>
  <si>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</si>
  <si>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</si>
  <si>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</si>
  <si>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</si>
  <si>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</si>
  <si>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</si>
  <si>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</si>
  <si>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</si>
  <si>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</si>
  <si>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</si>
  <si>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</si>
  <si>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</si>
  <si>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</si>
  <si>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</si>
  <si>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</si>
  <si>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</si>
  <si>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</si>
  <si>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</si>
  <si>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</si>
  <si>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</si>
  <si>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</si>
  <si>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</si>
  <si>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</si>
  <si>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</si>
  <si>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</si>
  <si>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</si>
  <si>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</si>
  <si>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</si>
  <si>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</si>
  <si>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</si>
  <si>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</si>
  <si>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</si>
  <si>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</si>
  <si>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</si>
  <si>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</si>
  <si>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</si>
  <si>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</si>
  <si>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</si>
  <si>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</si>
  <si>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</si>
  <si>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</si>
  <si>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</si>
  <si>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</si>
  <si>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</si>
  <si>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</si>
  <si>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</si>
  <si>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</si>
  <si>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</si>
  <si>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</si>
  <si>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</si>
  <si>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</si>
  <si>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</si>
  <si>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</si>
  <si>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</si>
  <si>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</si>
  <si>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</si>
  <si>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</si>
  <si>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</si>
  <si>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</si>
  <si>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</si>
  <si>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</si>
  <si>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</si>
  <si>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</si>
  <si>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</si>
  <si>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</si>
  <si>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</si>
  <si>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</si>
  <si>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</si>
  <si>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</si>
  <si>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</si>
  <si>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</si>
  <si>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</si>
  <si>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</si>
  <si>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</si>
  <si>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</si>
  <si>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</si>
  <si>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</si>
  <si>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</si>
  <si>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</si>
  <si>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</si>
  <si>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</si>
  <si>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</si>
  <si>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</si>
  <si>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</si>
  <si>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</si>
  <si>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</si>
  <si>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</si>
  <si>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</si>
  <si>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</si>
  <si>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</si>
  <si>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</si>
  <si>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</si>
  <si>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</si>
  <si>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</si>
  <si>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</si>
  <si>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</si>
  <si>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</si>
  <si>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</si>
  <si>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</si>
  <si>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</si>
  <si>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</si>
  <si>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</si>
  <si>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</si>
  <si>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</si>
  <si>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</si>
  <si>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</si>
  <si>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</si>
  <si>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</si>
  <si>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</si>
  <si>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</si>
  <si>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</si>
  <si>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</si>
  <si>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</si>
  <si>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</si>
  <si>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</si>
  <si>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</si>
  <si>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</si>
  <si>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</si>
  <si>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</si>
  <si>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</si>
  <si>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</si>
  <si>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</si>
  <si>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</si>
  <si>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</si>
  <si>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</si>
  <si>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</si>
  <si>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</si>
  <si>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</si>
  <si>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</si>
  <si>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</si>
  <si>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</si>
  <si>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</si>
  <si>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</si>
  <si>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</si>
  <si>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</si>
  <si>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</si>
  <si>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</si>
  <si>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</si>
  <si>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</si>
  <si>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</si>
  <si>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</si>
  <si>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</si>
  <si>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</si>
  <si>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</si>
  <si>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</si>
  <si>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</si>
  <si>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</si>
  <si>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</si>
  <si>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</si>
  <si>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</si>
  <si>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</si>
  <si>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</si>
  <si>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</si>
  <si>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</si>
  <si>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</si>
  <si>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</si>
  <si>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</si>
  <si>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</si>
  <si>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</si>
  <si>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</si>
  <si>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</si>
  <si>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</si>
  <si>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</si>
  <si>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</si>
  <si>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</si>
  <si>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</si>
  <si>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</si>
  <si>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</si>
  <si>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</si>
  <si>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</si>
  <si>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</si>
  <si>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</si>
  <si>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</si>
  <si>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</si>
  <si>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</si>
  <si>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</si>
  <si>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</si>
  <si>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</si>
  <si>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</si>
  <si>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</si>
  <si>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</si>
  <si>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</si>
  <si>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</si>
  <si>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</si>
  <si>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</si>
  <si>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</si>
  <si>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</si>
  <si>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</si>
  <si>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</si>
  <si>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</si>
  <si>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</si>
  <si>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</si>
  <si>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</si>
  <si>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</si>
  <si>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</si>
  <si>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</si>
  <si>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</si>
  <si>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</si>
  <si>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</si>
  <si>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</si>
  <si>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</si>
  <si>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</si>
  <si>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</si>
  <si>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</si>
  <si>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</si>
  <si>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</si>
  <si>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</si>
  <si>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</si>
  <si>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</si>
  <si>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</si>
  <si>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</si>
  <si>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</si>
  <si>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</si>
  <si>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</si>
  <si>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</si>
  <si>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</si>
  <si>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</si>
  <si>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</si>
  <si>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</si>
  <si>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</si>
  <si>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</si>
  <si>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</si>
  <si>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</si>
  <si>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</si>
  <si>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</si>
  <si>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</si>
  <si>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</si>
  <si>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</si>
  <si>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</si>
  <si>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</si>
  <si>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</si>
  <si>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</si>
  <si>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</si>
  <si>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</si>
  <si>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</si>
  <si>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</si>
  <si>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</si>
  <si>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</si>
  <si>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</si>
  <si>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</si>
  <si>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</si>
  <si>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</si>
  <si>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</si>
  <si>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</si>
  <si>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</si>
  <si>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</si>
  <si>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</si>
  <si>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</si>
  <si>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</si>
  <si>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</si>
  <si>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</si>
  <si>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</si>
  <si>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</si>
  <si>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</si>
  <si>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</si>
  <si>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</si>
  <si>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</si>
  <si>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</si>
  <si>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</si>
  <si>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</si>
  <si>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</si>
  <si>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</si>
  <si>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</si>
  <si>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</si>
  <si>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</si>
  <si>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</si>
  <si>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</si>
  <si>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</si>
  <si>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</si>
  <si>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</si>
  <si>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</si>
  <si>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</si>
  <si>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</si>
  <si>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</si>
  <si>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</si>
  <si>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</si>
  <si>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</si>
  <si>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</si>
  <si>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</si>
  <si>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</si>
  <si>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</si>
  <si>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</si>
  <si>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</si>
  <si>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</si>
  <si>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</si>
  <si>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</si>
  <si>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</si>
  <si>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</si>
  <si>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</si>
  <si>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</si>
  <si>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</si>
  <si>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</si>
  <si>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</si>
  <si>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</si>
  <si>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</si>
  <si>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</si>
  <si>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</si>
  <si>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</si>
  <si>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</si>
  <si>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</si>
  <si>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</si>
  <si>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</si>
  <si>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</si>
  <si>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</si>
  <si>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</si>
  <si>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</si>
  <si>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</si>
  <si>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</si>
  <si>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</si>
  <si>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</si>
  <si>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</si>
  <si>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</si>
  <si>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</si>
  <si>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</si>
  <si>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</si>
  <si>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</si>
  <si>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</si>
  <si>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</si>
  <si>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</si>
  <si>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</si>
  <si>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</si>
  <si>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</si>
  <si>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</si>
  <si>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</si>
  <si>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</si>
  <si>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</si>
  <si>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</si>
  <si>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</si>
  <si>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</si>
  <si>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</si>
  <si>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</si>
  <si>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</si>
  <si>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</si>
  <si>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</si>
  <si>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</si>
  <si>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</si>
  <si>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</si>
  <si>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</si>
  <si>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</si>
  <si>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</si>
  <si>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</si>
  <si>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</si>
  <si>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</si>
  <si>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</si>
  <si>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</si>
  <si>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</si>
  <si>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</si>
  <si>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</si>
  <si>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</si>
  <si>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</si>
  <si>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</si>
  <si>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</si>
  <si>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</si>
  <si>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</si>
  <si>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</si>
  <si>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</si>
  <si>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</si>
  <si>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</si>
  <si>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</si>
  <si>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</si>
  <si>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</si>
  <si>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</si>
  <si>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</si>
  <si>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</si>
  <si>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</si>
  <si>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</si>
  <si>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</si>
  <si>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</si>
  <si>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</si>
  <si>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</si>
  <si>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</si>
  <si>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</si>
  <si>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</si>
  <si>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</si>
  <si>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</si>
  <si>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</si>
  <si>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</si>
  <si>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</si>
  <si>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</si>
  <si>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</si>
  <si>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</si>
  <si>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</si>
  <si>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</si>
  <si>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</si>
  <si>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</si>
  <si>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</si>
  <si>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</si>
  <si>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</si>
  <si>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</si>
  <si>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</si>
  <si>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</si>
  <si>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</si>
  <si>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</si>
  <si>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</si>
  <si>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</si>
  <si>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</si>
  <si>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</si>
  <si>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</si>
  <si>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</si>
  <si>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</si>
  <si>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</si>
  <si>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</si>
  <si>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</si>
  <si>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</si>
  <si>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</si>
  <si>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</si>
  <si>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</si>
  <si>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</si>
  <si>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</si>
  <si>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</si>
  <si>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</si>
  <si>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</si>
  <si>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</si>
  <si>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</si>
  <si>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</si>
  <si>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</si>
  <si>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</si>
  <si>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</si>
  <si>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</si>
  <si>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</si>
  <si>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</si>
  <si>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</si>
  <si>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</si>
  <si>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</si>
  <si>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</si>
  <si>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</si>
  <si>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</si>
  <si>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</si>
  <si>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</si>
  <si>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</si>
  <si>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</si>
  <si>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</si>
  <si>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</si>
  <si>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</si>
  <si>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</si>
  <si>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</si>
  <si>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</si>
  <si>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</si>
  <si>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</si>
  <si>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</si>
  <si>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</si>
  <si>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</si>
  <si>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</si>
  <si>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</si>
  <si>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</si>
  <si>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</si>
  <si>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</si>
  <si>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</si>
  <si>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</si>
  <si>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</si>
  <si>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</si>
  <si>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</si>
  <si>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</si>
  <si>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</si>
  <si>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</si>
  <si>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</si>
  <si>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</si>
  <si>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</si>
  <si>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</si>
  <si>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</si>
  <si>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</si>
  <si>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</si>
  <si>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</si>
  <si>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</si>
  <si>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</si>
  <si>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</si>
  <si>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</si>
  <si>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</si>
  <si>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</si>
  <si>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</si>
  <si>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</si>
  <si>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</si>
  <si>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</si>
  <si>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</si>
  <si>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</si>
  <si>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</si>
  <si>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</si>
  <si>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</si>
  <si>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</si>
  <si>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</si>
  <si>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</si>
  <si>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</si>
  <si>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</si>
  <si>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</si>
  <si>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</si>
  <si>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</si>
  <si>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</si>
  <si>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</si>
  <si>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</si>
  <si>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</si>
  <si>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</si>
  <si>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</si>
  <si>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</si>
  <si>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</si>
  <si>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</si>
  <si>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</si>
  <si>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</si>
  <si>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</si>
  <si>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</si>
  <si>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</si>
  <si>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</si>
  <si>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</si>
  <si>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</si>
  <si>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</si>
  <si>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</si>
  <si>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</si>
  <si>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</si>
  <si>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</si>
  <si>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</si>
  <si>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</si>
  <si>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</si>
  <si>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</si>
  <si>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</si>
  <si>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</si>
  <si>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</si>
  <si>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</si>
  <si>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</si>
  <si>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</si>
  <si>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</si>
  <si>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</si>
  <si>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</si>
  <si>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</si>
  <si>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</si>
  <si>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</si>
  <si>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</si>
  <si>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</si>
  <si>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</si>
  <si>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</si>
  <si>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</si>
  <si>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</si>
  <si>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</si>
  <si>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</si>
  <si>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</si>
  <si>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</si>
  <si>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</si>
  <si>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</si>
  <si>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</si>
  <si>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</si>
  <si>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</si>
  <si>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</si>
  <si>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</si>
  <si>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</si>
  <si>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</si>
  <si>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</si>
  <si>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</si>
  <si>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</si>
  <si>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</si>
  <si>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</si>
  <si>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</si>
  <si>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</si>
  <si>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</si>
  <si>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</si>
  <si>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</si>
  <si>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</si>
  <si>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</si>
  <si>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</si>
  <si>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</si>
  <si>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</si>
  <si>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</si>
  <si>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</si>
  <si>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</si>
  <si>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</si>
  <si>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</si>
  <si>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</si>
  <si>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</si>
  <si>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</si>
  <si>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</si>
  <si>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</si>
  <si>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</si>
  <si>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</si>
  <si>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</si>
  <si>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</si>
  <si>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</si>
  <si>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</si>
  <si>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</si>
  <si>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</si>
  <si>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</si>
  <si>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</si>
  <si>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</si>
  <si>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</si>
  <si>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</si>
  <si>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</si>
  <si>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</si>
  <si>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</si>
  <si>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</si>
  <si>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</si>
  <si>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</si>
  <si>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</si>
  <si>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</si>
  <si>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</si>
  <si>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</si>
  <si>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</si>
  <si>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</si>
  <si>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</si>
  <si>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</si>
  <si>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</si>
  <si>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</si>
  <si>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</si>
  <si>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</si>
  <si>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</si>
  <si>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</si>
  <si>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</si>
  <si>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</si>
  <si>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</si>
  <si>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</si>
  <si>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</si>
  <si>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</si>
  <si>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</si>
  <si>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</si>
  <si>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</si>
  <si>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</si>
  <si>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</si>
  <si>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</si>
  <si>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</si>
  <si>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</si>
  <si>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</si>
  <si>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</si>
  <si>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</si>
  <si>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</si>
  <si>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</si>
  <si>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</si>
  <si>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</si>
  <si>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</si>
  <si>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</si>
  <si>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</si>
  <si>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</si>
  <si>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</si>
  <si>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</si>
  <si>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</si>
  <si>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</si>
  <si>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</si>
  <si>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</si>
  <si>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</si>
  <si>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</si>
  <si>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</si>
  <si>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</si>
  <si>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</si>
  <si>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</si>
  <si>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</si>
  <si>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</si>
  <si>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</si>
  <si>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</si>
  <si>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</si>
  <si>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</si>
  <si>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</si>
  <si>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</si>
  <si>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</si>
  <si>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</si>
  <si>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</si>
  <si>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</si>
  <si>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</si>
  <si>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</si>
  <si>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</si>
  <si>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</si>
  <si>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</si>
  <si>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</si>
  <si>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</si>
  <si>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</si>
  <si>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</si>
  <si>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</si>
  <si>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</si>
  <si>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</si>
  <si>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</si>
  <si>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</si>
  <si>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</si>
  <si>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</si>
  <si>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</si>
  <si>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</si>
  <si>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</si>
  <si>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</si>
  <si>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</si>
  <si>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</si>
  <si>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</si>
  <si>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</si>
  <si>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</si>
  <si>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</si>
  <si>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</si>
  <si>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</si>
  <si>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</si>
  <si>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</si>
  <si>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</si>
  <si>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</si>
  <si>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</si>
  <si>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</si>
  <si>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</si>
  <si>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</si>
  <si>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</si>
  <si>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</si>
  <si>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</si>
  <si>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</si>
  <si>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</si>
  <si>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</si>
  <si>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</si>
  <si>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</si>
  <si>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</si>
  <si>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</si>
  <si>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</si>
  <si>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</si>
  <si>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</si>
  <si>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</si>
  <si>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</si>
  <si>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</si>
  <si>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</si>
  <si>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</si>
  <si>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</si>
  <si>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</si>
  <si>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</si>
  <si>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</si>
  <si>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</si>
  <si>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</si>
  <si>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</si>
  <si>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</si>
  <si>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</si>
  <si>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</si>
  <si>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</si>
  <si>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</si>
  <si>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</si>
  <si>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</si>
  <si>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</si>
  <si>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</si>
  <si>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</si>
  <si>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</si>
  <si>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</si>
  <si>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</si>
  <si>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</si>
  <si>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</si>
  <si>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</si>
  <si>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</si>
  <si>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</si>
  <si>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</si>
  <si>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</si>
  <si>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</si>
  <si>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</si>
  <si>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</si>
  <si>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</si>
  <si>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</si>
  <si>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</si>
  <si>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</si>
  <si>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</si>
  <si>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</si>
  <si>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</si>
  <si>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</si>
  <si>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</si>
  <si>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</si>
  <si>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</si>
  <si>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</si>
  <si>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</si>
  <si>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</si>
  <si>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</si>
  <si>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</si>
  <si>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</si>
  <si>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</si>
  <si>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</si>
  <si>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</si>
  <si>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</si>
  <si>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</si>
  <si>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</si>
  <si>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</si>
  <si>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</si>
  <si>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</si>
  <si>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</si>
  <si>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</si>
  <si>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</si>
  <si>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</si>
  <si>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</si>
  <si>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</si>
  <si>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</si>
  <si>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</si>
  <si>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</si>
  <si>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</si>
  <si>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</si>
  <si>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</si>
  <si>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</si>
  <si>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</si>
  <si>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</si>
  <si>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</si>
  <si>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</si>
  <si>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</si>
  <si>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</si>
  <si>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</si>
  <si>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</si>
  <si>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</si>
  <si>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</si>
  <si>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</si>
  <si>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</si>
  <si>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</si>
  <si>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</si>
  <si>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</si>
  <si>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</si>
  <si>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</si>
  <si>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</si>
  <si>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</si>
  <si>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</si>
  <si>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</si>
  <si>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</si>
  <si>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</si>
  <si>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</si>
  <si>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</si>
  <si>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</si>
  <si>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</si>
  <si>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</si>
  <si>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</si>
  <si>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</si>
  <si>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</si>
  <si>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</si>
  <si>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</si>
  <si>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</si>
  <si>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</si>
  <si>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</si>
  <si>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</si>
  <si>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</si>
  <si>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</si>
  <si>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</si>
  <si>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</si>
  <si>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</si>
  <si>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</si>
  <si>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</si>
  <si>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</si>
  <si>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</si>
  <si>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</si>
  <si>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</si>
  <si>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</si>
  <si>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</si>
  <si>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</si>
  <si>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</si>
  <si>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</si>
  <si>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</si>
  <si>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</si>
  <si>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</si>
  <si>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</si>
  <si>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</si>
  <si>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</si>
  <si>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</si>
  <si>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</si>
  <si>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</si>
  <si>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</si>
  <si>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</si>
  <si>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</si>
  <si>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</si>
  <si>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</si>
  <si>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</si>
  <si>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</si>
  <si>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</si>
  <si>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</si>
  <si>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</si>
  <si>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</si>
  <si>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</si>
  <si>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</si>
  <si>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</si>
  <si>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</si>
  <si>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</si>
  <si>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</si>
  <si>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</si>
  <si>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</si>
  <si>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</si>
  <si>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</si>
  <si>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</si>
  <si>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</si>
  <si>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</si>
  <si>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</si>
  <si>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</si>
  <si>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</si>
  <si>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</si>
  <si>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</si>
  <si>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</si>
  <si>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</si>
  <si>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</si>
  <si>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</si>
  <si>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</si>
  <si>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</si>
  <si>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</si>
  <si>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</si>
  <si>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</si>
  <si>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</si>
  <si>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</si>
  <si>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</si>
  <si>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</si>
  <si>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</si>
  <si>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</si>
  <si>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</si>
  <si>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</si>
  <si>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</si>
  <si>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</si>
  <si>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</si>
  <si>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</si>
  <si>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</si>
  <si>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</si>
  <si>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</si>
  <si>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</si>
  <si>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</si>
  <si>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</si>
  <si>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</si>
  <si>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</si>
  <si>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</si>
  <si>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</si>
  <si>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</si>
  <si>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</si>
  <si>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</si>
  <si>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</si>
  <si>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</si>
  <si>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</si>
  <si>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</si>
  <si>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</si>
  <si>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</si>
  <si>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</si>
  <si>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</si>
  <si>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</si>
  <si>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</si>
  <si>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</si>
  <si>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</si>
  <si>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</si>
  <si>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</si>
  <si>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</si>
  <si>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</si>
  <si>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</si>
  <si>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</si>
  <si>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</si>
  <si>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</si>
  <si>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</si>
  <si>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</si>
  <si>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</si>
  <si>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</si>
  <si>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</si>
  <si>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</si>
  <si>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</si>
  <si>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</si>
  <si>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</si>
  <si>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</si>
  <si>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</si>
  <si>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</si>
  <si>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</si>
  <si>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</si>
  <si>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</si>
  <si>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</si>
  <si>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</si>
  <si>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</si>
  <si>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</si>
  <si>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</si>
  <si>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</si>
  <si>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</si>
  <si>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</si>
  <si>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</si>
  <si>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</si>
  <si>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</si>
  <si>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</si>
  <si>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</si>
  <si>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</si>
  <si>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</si>
  <si>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</si>
  <si>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</si>
  <si>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</si>
  <si>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</si>
  <si>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</si>
  <si>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</si>
  <si>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</si>
  <si>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</si>
  <si>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</si>
  <si>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</si>
  <si>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</si>
  <si>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</si>
  <si>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</si>
  <si>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</si>
  <si>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</si>
  <si>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</si>
  <si>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</si>
  <si>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</si>
  <si>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</si>
  <si>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</si>
  <si>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</si>
  <si>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</si>
  <si>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</si>
  <si>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</si>
  <si>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</si>
  <si>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</si>
  <si>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</si>
  <si>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</si>
  <si>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</si>
  <si>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</si>
  <si>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</si>
  <si>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</si>
  <si>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</si>
  <si>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</si>
  <si>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</si>
  <si>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</si>
  <si>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</si>
  <si>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</si>
  <si>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</si>
  <si>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</si>
  <si>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</si>
  <si>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</si>
  <si>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</si>
  <si>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</si>
  <si>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</si>
  <si>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</si>
  <si>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</si>
  <si>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</si>
  <si>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</si>
  <si>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</si>
  <si>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</si>
  <si>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</si>
  <si>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</si>
  <si>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</si>
  <si>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</si>
  <si>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</si>
  <si>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</si>
  <si>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</si>
  <si>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</si>
  <si>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</si>
  <si>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</si>
  <si>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</si>
  <si>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</si>
  <si>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</si>
  <si>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</si>
  <si>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</si>
  <si>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</si>
  <si>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</si>
  <si>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</si>
  <si>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</si>
  <si>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</si>
  <si>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</si>
  <si>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</si>
  <si>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</si>
  <si>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</si>
  <si>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</si>
  <si>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</si>
  <si>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</si>
  <si>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</si>
  <si>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</si>
  <si>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</si>
  <si>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</si>
  <si>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</si>
  <si>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</si>
  <si>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</si>
  <si>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</si>
  <si>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</si>
  <si>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</si>
  <si>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</si>
  <si>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</si>
  <si>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</si>
  <si>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</si>
  <si>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</si>
  <si>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</si>
  <si>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</si>
  <si>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</si>
  <si>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</si>
  <si>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</si>
  <si>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</si>
  <si>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</si>
  <si>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</si>
  <si>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</si>
  <si>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</si>
  <si>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</si>
  <si>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</si>
  <si>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</si>
  <si>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</si>
  <si>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</si>
  <si>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</si>
  <si>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</si>
  <si>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</si>
  <si>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</si>
  <si>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</si>
  <si>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</si>
  <si>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</si>
  <si>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</si>
  <si>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</si>
  <si>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</si>
  <si>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</si>
  <si>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</si>
  <si>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</si>
  <si>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</si>
  <si>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</si>
  <si>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</si>
  <si>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</si>
  <si>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</si>
  <si>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</si>
  <si>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</si>
  <si>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</si>
  <si>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</si>
  <si>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</si>
  <si>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</si>
  <si>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</si>
  <si>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</si>
  <si>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</si>
  <si>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</si>
  <si>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</si>
  <si>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</si>
  <si>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</si>
  <si>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</si>
  <si>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</si>
  <si>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</si>
  <si>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</si>
  <si>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</si>
  <si>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</si>
  <si>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</si>
  <si>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</si>
  <si>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</si>
  <si>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</si>
  <si>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</si>
  <si>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</si>
  <si>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</si>
  <si>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</si>
  <si>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</si>
  <si>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</si>
  <si>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</si>
  <si>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</si>
  <si>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</si>
  <si>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</si>
  <si>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</si>
  <si>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</si>
  <si>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</si>
  <si>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</si>
  <si>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</si>
  <si>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</si>
  <si>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</si>
  <si>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</si>
  <si>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</si>
  <si>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</si>
  <si>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</si>
  <si>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</si>
  <si>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</si>
  <si>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</si>
  <si>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</si>
  <si>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</si>
  <si>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</si>
  <si>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</si>
  <si>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</si>
  <si>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</si>
  <si>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</si>
  <si>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</si>
  <si>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</si>
  <si>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</si>
  <si>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</si>
  <si>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</si>
  <si>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</si>
  <si>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</si>
  <si>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</si>
  <si>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</si>
  <si>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</si>
  <si>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</si>
  <si>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</si>
  <si>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</si>
  <si>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</si>
  <si>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</si>
  <si>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</si>
  <si>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</si>
  <si>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</si>
  <si>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</si>
  <si>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</si>
  <si>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</si>
  <si>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</si>
  <si>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</si>
  <si>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</si>
  <si>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</si>
  <si>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</si>
  <si>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</si>
  <si>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</si>
  <si>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</si>
  <si>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</si>
  <si>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</si>
  <si>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</si>
  <si>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</si>
  <si>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</si>
  <si>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</si>
  <si>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</si>
  <si>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</si>
  <si>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</si>
  <si>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</si>
  <si>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</si>
  <si>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</si>
  <si>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</si>
  <si>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</si>
  <si>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</si>
  <si>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</si>
  <si>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</si>
  <si>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</si>
  <si>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</si>
  <si>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</si>
  <si>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</si>
  <si>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</si>
  <si>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</si>
  <si>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</si>
  <si>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</si>
  <si>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</si>
  <si>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</si>
  <si>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</si>
  <si>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</si>
  <si>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</si>
  <si>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</si>
  <si>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</si>
  <si>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</si>
  <si>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</si>
  <si>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</si>
  <si>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</si>
  <si>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</si>
  <si>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</si>
  <si>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</si>
  <si>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</si>
  <si>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</si>
  <si>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</si>
  <si>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</si>
  <si>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</si>
  <si>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</si>
  <si>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</si>
  <si>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</si>
  <si>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</si>
  <si>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</si>
  <si>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</si>
  <si>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</si>
  <si>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</si>
  <si>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</si>
  <si>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</si>
  <si>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</si>
  <si>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</si>
  <si>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</si>
  <si>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</si>
  <si>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</si>
  <si>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</si>
  <si>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</si>
  <si>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</si>
  <si>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</si>
  <si>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</si>
  <si>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</si>
  <si>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</si>
  <si>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</si>
  <si>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</si>
  <si>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</si>
  <si>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</si>
  <si>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</si>
  <si>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</si>
  <si>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</si>
  <si>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</si>
  <si>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</si>
  <si>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</si>
  <si>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</si>
  <si>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</si>
  <si>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</si>
  <si>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</si>
  <si>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</si>
  <si>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</si>
  <si>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</si>
  <si>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</si>
  <si>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</si>
  <si>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</si>
  <si>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</si>
  <si>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</si>
  <si>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</si>
  <si>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</si>
  <si>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</si>
  <si>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</si>
  <si>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</si>
  <si>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</si>
  <si>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</si>
  <si>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</si>
  <si>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</si>
  <si>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</si>
  <si>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</si>
  <si>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</si>
  <si>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</si>
  <si>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</si>
  <si>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</si>
  <si>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</si>
  <si>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</si>
  <si>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</si>
  <si>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</si>
  <si>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</si>
  <si>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</si>
  <si>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</si>
  <si>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</si>
  <si>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</si>
  <si>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</si>
  <si>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</si>
  <si>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</si>
  <si>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</si>
  <si>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</si>
  <si>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</si>
  <si>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</si>
  <si>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</si>
  <si>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</si>
  <si>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</si>
  <si>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</si>
  <si>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</si>
  <si>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</si>
  <si>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</si>
  <si>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</si>
  <si>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</si>
  <si>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</si>
  <si>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</si>
  <si>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</si>
  <si>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</si>
  <si>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</si>
  <si>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</si>
  <si>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</si>
  <si>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</si>
  <si>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</si>
  <si>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</si>
  <si>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</si>
  <si>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</si>
  <si>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</si>
  <si>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</si>
  <si>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</si>
  <si>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</si>
  <si>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</si>
  <si>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</si>
  <si>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</si>
  <si>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</si>
  <si>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</si>
  <si>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</si>
  <si>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</si>
  <si>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</si>
  <si>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</si>
  <si>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</si>
  <si>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</si>
  <si>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</si>
  <si>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</si>
  <si>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</si>
  <si>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</si>
  <si>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</si>
  <si>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</si>
  <si>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</si>
  <si>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</si>
  <si>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</si>
  <si>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</si>
  <si>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</si>
  <si>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</si>
  <si>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</si>
  <si>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</si>
  <si>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</si>
  <si>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</si>
  <si>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</si>
  <si>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</si>
  <si>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</si>
  <si>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</si>
  <si>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</si>
  <si>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</si>
  <si>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</si>
  <si>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</si>
  <si>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</si>
  <si>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</si>
  <si>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</si>
  <si>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</si>
  <si>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</si>
  <si>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</si>
  <si>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</si>
  <si>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</si>
  <si>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</si>
  <si>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</si>
  <si>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</si>
  <si>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</si>
  <si>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</si>
  <si>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</si>
  <si>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</si>
  <si>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</si>
  <si>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</si>
  <si>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</si>
  <si>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</si>
  <si>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</si>
  <si>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</si>
  <si>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</si>
  <si>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</si>
  <si>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</si>
  <si>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</si>
  <si>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</si>
  <si>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</si>
  <si>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</si>
  <si>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</si>
  <si>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</si>
  <si>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</si>
  <si>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</si>
  <si>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</si>
  <si>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</si>
  <si>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</si>
  <si>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</si>
  <si>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</si>
  <si>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</si>
  <si>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</si>
  <si>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</si>
  <si>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</si>
  <si>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</si>
  <si>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</si>
  <si>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</si>
  <si>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</si>
  <si>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</si>
  <si>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</si>
  <si>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</si>
  <si>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</si>
  <si>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</si>
  <si>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</si>
  <si>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</si>
  <si>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</si>
  <si>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</si>
  <si>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</si>
  <si>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</si>
  <si>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</si>
  <si>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</si>
  <si>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</si>
  <si>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</si>
  <si>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</si>
  <si>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</si>
  <si>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</si>
  <si>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</si>
  <si>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</si>
  <si>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</si>
  <si>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</si>
  <si>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</si>
  <si>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</si>
  <si>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</si>
  <si>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</si>
  <si>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</si>
  <si>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</si>
  <si>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</si>
  <si>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</si>
  <si>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</si>
  <si>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</si>
  <si>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</si>
  <si>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</si>
  <si>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</si>
  <si>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</si>
  <si>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</si>
  <si>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</si>
  <si>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</si>
  <si>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</si>
  <si>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</si>
  <si>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</si>
  <si>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</si>
  <si>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</si>
  <si>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</si>
  <si>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</si>
  <si>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</si>
  <si>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</si>
  <si>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</si>
  <si>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</si>
  <si>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</si>
  <si>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</si>
  <si>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</si>
  <si>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</si>
  <si>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</si>
  <si>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</si>
  <si>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</si>
  <si>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</si>
  <si>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</si>
  <si>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</si>
  <si>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</si>
  <si>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</si>
  <si>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</si>
  <si>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</si>
  <si>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</si>
  <si>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</si>
  <si>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</si>
  <si>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</si>
  <si>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</si>
  <si>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</si>
  <si>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</si>
  <si>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</si>
  <si>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</si>
  <si>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</si>
  <si>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</si>
  <si>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</si>
  <si>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</si>
  <si>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</si>
  <si>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</si>
  <si>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</si>
  <si>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</si>
  <si>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</si>
  <si>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</si>
  <si>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</si>
  <si>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</si>
  <si>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</si>
  <si>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</si>
  <si>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</si>
  <si>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</si>
  <si>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</si>
  <si>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</si>
  <si>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</si>
  <si>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</si>
  <si>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</si>
  <si>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</si>
  <si>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</si>
  <si>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</si>
  <si>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</si>
  <si>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</si>
  <si>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</si>
  <si>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</si>
  <si>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</si>
  <si>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</si>
  <si>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</si>
  <si>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</si>
  <si>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</si>
  <si>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</si>
  <si>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</si>
  <si>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</si>
  <si>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</si>
  <si>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</si>
  <si>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</si>
  <si>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</si>
  <si>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</si>
  <si>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</si>
  <si>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</si>
  <si>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</si>
  <si>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</si>
  <si>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</si>
  <si>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</si>
  <si>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</si>
  <si>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</si>
  <si>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</si>
  <si>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</si>
  <si>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</si>
  <si>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</si>
  <si>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</si>
  <si>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</si>
  <si>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</si>
  <si>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</si>
  <si>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</si>
  <si>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</si>
  <si>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</si>
  <si>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</si>
  <si>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</si>
  <si>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</si>
  <si>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</si>
  <si>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</si>
  <si>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</si>
  <si>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</si>
  <si>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</si>
  <si>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</si>
  <si>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</si>
  <si>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</si>
  <si>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</si>
  <si>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</si>
  <si>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</si>
  <si>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</si>
  <si>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</si>
  <si>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</si>
  <si>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</si>
  <si>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</si>
  <si>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</si>
  <si>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</si>
  <si>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</si>
  <si>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</si>
  <si>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</si>
  <si>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</si>
  <si>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</si>
  <si>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</si>
  <si>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</si>
  <si>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</si>
  <si>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</si>
  <si>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</si>
  <si>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</si>
  <si>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</si>
  <si>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</si>
  <si>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</si>
  <si>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</si>
  <si>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</si>
  <si>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</si>
  <si>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</si>
  <si>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</si>
  <si>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</si>
  <si>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</si>
  <si>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</si>
  <si>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</si>
  <si>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</si>
  <si>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</si>
  <si>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</si>
  <si>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</si>
  <si>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</si>
  <si>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</si>
  <si>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</si>
  <si>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</si>
  <si>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</si>
  <si>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</si>
  <si>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</si>
  <si>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</si>
  <si>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</si>
  <si>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</si>
  <si>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</si>
  <si>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</si>
  <si>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</si>
  <si>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</si>
  <si>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</si>
  <si>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</si>
  <si>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</si>
  <si>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</si>
  <si>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</si>
  <si>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</si>
  <si>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</si>
  <si>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</si>
  <si>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</si>
  <si>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</si>
  <si>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</si>
  <si>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</si>
  <si>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</si>
  <si>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</si>
  <si>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</si>
  <si>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</si>
  <si>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</si>
  <si>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</si>
  <si>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</si>
  <si>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</si>
  <si>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</si>
  <si>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</si>
  <si>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</si>
  <si>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</si>
  <si>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</si>
  <si>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</si>
  <si>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</si>
  <si>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</si>
  <si>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</si>
  <si>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</si>
  <si>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</si>
  <si>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</si>
  <si>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</si>
  <si>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</si>
  <si>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</si>
  <si>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</si>
  <si>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</si>
  <si>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</si>
  <si>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</si>
  <si>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</si>
  <si>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</si>
  <si>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</si>
  <si>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</si>
  <si>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</si>
  <si>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</si>
  <si>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</si>
  <si>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</si>
  <si>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</si>
  <si>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</si>
  <si>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</si>
  <si>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</si>
  <si>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</si>
  <si>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</si>
  <si>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</si>
  <si>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</si>
  <si>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</si>
  <si>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</si>
  <si>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</si>
  <si>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</si>
  <si>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</si>
  <si>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</si>
  <si>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</si>
  <si>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</si>
  <si>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</si>
  <si>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</si>
  <si>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</si>
  <si>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</si>
  <si>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</si>
  <si>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</si>
  <si>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</si>
  <si>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</si>
  <si>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</si>
  <si>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</si>
  <si>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</si>
  <si>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</si>
  <si>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</si>
  <si>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</si>
  <si>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</si>
  <si>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</si>
  <si>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</si>
  <si>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</si>
  <si>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</si>
  <si>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</si>
  <si>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</si>
  <si>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</si>
  <si>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</si>
  <si>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</si>
  <si>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</si>
  <si>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</si>
  <si>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</si>
  <si>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</si>
  <si>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</si>
  <si>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</si>
  <si>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</si>
  <si>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</si>
  <si>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</si>
  <si>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</si>
  <si>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</si>
  <si>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</si>
  <si>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</si>
  <si>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</si>
  <si>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</si>
  <si>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</si>
  <si>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</si>
  <si>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</si>
  <si>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</si>
  <si>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</si>
  <si>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</si>
  <si>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</si>
  <si>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</si>
  <si>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</si>
  <si>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</si>
  <si>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</si>
  <si>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</si>
  <si>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</si>
  <si>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</si>
  <si>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</si>
  <si>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</si>
  <si>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</si>
  <si>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</si>
  <si>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</si>
  <si>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</si>
  <si>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</si>
  <si>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</si>
  <si>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</si>
  <si>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</si>
  <si>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</si>
  <si>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</si>
  <si>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</si>
  <si>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</si>
  <si>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</si>
  <si>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</si>
  <si>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</si>
  <si>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</si>
  <si>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</si>
  <si>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</si>
  <si>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</si>
  <si>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</si>
  <si>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</si>
  <si>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</si>
  <si>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</si>
  <si>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</si>
  <si>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</si>
  <si>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</si>
  <si>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</si>
  <si>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</si>
  <si>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</si>
  <si>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</si>
  <si>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</si>
  <si>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</si>
  <si>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</si>
  <si>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</si>
  <si>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</si>
  <si>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</si>
  <si>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</si>
  <si>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</si>
  <si>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</si>
  <si>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</si>
  <si>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</si>
  <si>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</si>
  <si>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</si>
  <si>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</si>
  <si>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</si>
  <si>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</si>
  <si>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</si>
  <si>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</si>
  <si>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</si>
  <si>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</si>
  <si>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</si>
  <si>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</si>
  <si>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</si>
  <si>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</si>
  <si>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</si>
  <si>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</si>
  <si>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</si>
  <si>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</si>
  <si>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</si>
  <si>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</si>
  <si>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</si>
  <si>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</si>
  <si>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</si>
  <si>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</si>
  <si>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</si>
  <si>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</si>
  <si>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</si>
  <si>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</si>
  <si>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</si>
  <si>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</si>
  <si>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</si>
  <si>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</si>
  <si>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</si>
  <si>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</si>
  <si>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</si>
  <si>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</si>
  <si>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</si>
  <si>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</si>
  <si>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</si>
  <si>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</si>
  <si>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</si>
  <si>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</si>
  <si>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</si>
  <si>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</si>
  <si>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</si>
  <si>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</si>
  <si>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</si>
  <si>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</si>
  <si>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</si>
  <si>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</si>
  <si>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</si>
  <si>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</si>
  <si>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</si>
  <si>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</si>
  <si>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</si>
  <si>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</si>
  <si>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</si>
  <si>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</si>
  <si>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</si>
  <si>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</si>
  <si>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</si>
  <si>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</si>
  <si>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</si>
  <si>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</si>
  <si>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</si>
  <si>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</si>
  <si>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</si>
  <si>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</si>
  <si>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</si>
  <si>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</si>
  <si>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</si>
  <si>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</si>
  <si>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</si>
  <si>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</si>
  <si>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</si>
  <si>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</si>
  <si>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</si>
  <si>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</si>
  <si>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</si>
  <si>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</si>
  <si>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</si>
  <si>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</si>
  <si>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</si>
  <si>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</si>
  <si>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</si>
  <si>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</si>
  <si>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</si>
  <si>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</si>
  <si>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</si>
  <si>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</si>
  <si>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</si>
  <si>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</si>
  <si>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</si>
  <si>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</si>
  <si>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</si>
  <si>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</si>
  <si>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</si>
  <si>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</si>
  <si>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</si>
  <si>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</si>
  <si>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</si>
  <si>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</si>
  <si>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</si>
  <si>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</si>
  <si>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</si>
  <si>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</si>
  <si>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</si>
  <si>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</si>
  <si>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</si>
  <si>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</si>
  <si>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</si>
  <si>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</si>
  <si>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</si>
  <si>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</si>
  <si>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</si>
  <si>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</si>
  <si>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</si>
  <si>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</si>
  <si>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</si>
  <si>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</si>
  <si>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</si>
  <si>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</si>
  <si>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</si>
  <si>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</si>
  <si>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</si>
  <si>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</si>
  <si>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</si>
  <si>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</si>
  <si>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</si>
  <si>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</si>
  <si>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</si>
  <si>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</si>
  <si>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</si>
  <si>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</si>
  <si>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</si>
  <si>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</si>
  <si>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</si>
  <si>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</si>
  <si>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</si>
  <si>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</si>
  <si>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</si>
  <si>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</si>
  <si>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</si>
  <si>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</si>
  <si>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</si>
  <si>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</si>
  <si>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</si>
  <si>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</si>
  <si>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</si>
  <si>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</si>
  <si>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</si>
  <si>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</si>
  <si>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</si>
  <si>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</si>
  <si>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</si>
  <si>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</si>
  <si>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</si>
  <si>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</si>
  <si>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</si>
  <si>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</si>
  <si>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</si>
  <si>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</si>
  <si>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</si>
  <si>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</si>
  <si>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</si>
  <si>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</si>
  <si>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</si>
  <si>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</si>
  <si>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</si>
  <si>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</si>
  <si>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</si>
  <si>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</si>
  <si>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</si>
  <si>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</si>
  <si>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</si>
  <si>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</si>
  <si>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</si>
  <si>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</si>
  <si>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</si>
  <si>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</si>
  <si>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</si>
  <si>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</si>
  <si>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</si>
  <si>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</si>
  <si>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</si>
  <si>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</si>
  <si>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</si>
  <si>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</si>
  <si>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</si>
  <si>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</si>
  <si>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</si>
  <si>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</si>
  <si>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</si>
  <si>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</si>
  <si>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</si>
  <si>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</si>
  <si>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</si>
  <si>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</si>
  <si>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</si>
  <si>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</si>
  <si>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</si>
  <si>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</si>
  <si>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</si>
  <si>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</si>
  <si>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</si>
  <si>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</si>
  <si>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</si>
  <si>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</si>
  <si>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</si>
  <si>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</si>
  <si>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</si>
  <si>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</si>
  <si>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</si>
  <si>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</si>
  <si>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</si>
  <si>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</si>
  <si>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</si>
  <si>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</si>
  <si>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</si>
  <si>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</si>
  <si>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</si>
  <si>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</si>
  <si>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</si>
  <si>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</si>
  <si>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</si>
  <si>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</si>
  <si>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</si>
  <si>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</si>
  <si>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</si>
  <si>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</si>
  <si>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</si>
  <si>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</si>
  <si>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</si>
  <si>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</si>
  <si>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</si>
  <si>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</si>
  <si>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</si>
  <si>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</si>
  <si>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</si>
  <si>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</si>
  <si>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</si>
  <si>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</si>
  <si>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</si>
  <si>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</si>
  <si>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</si>
  <si>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</si>
  <si>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</si>
  <si>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</si>
  <si>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</si>
  <si>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</si>
  <si>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</si>
  <si>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</si>
  <si>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</si>
  <si>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</si>
  <si>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</si>
  <si>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</si>
  <si>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</si>
  <si>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</si>
  <si>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</si>
  <si>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</si>
  <si>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</si>
  <si>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</si>
  <si>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</si>
  <si>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</si>
  <si>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</si>
  <si>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</si>
  <si>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</si>
  <si>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</si>
  <si>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</si>
  <si>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</si>
  <si>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</si>
  <si>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</si>
  <si>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</si>
  <si>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</si>
  <si>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</si>
  <si>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</si>
  <si>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</si>
  <si>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</si>
  <si>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</si>
  <si>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</si>
  <si>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</si>
  <si>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</si>
  <si>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</si>
  <si>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</si>
  <si>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</si>
  <si>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</si>
  <si>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</si>
  <si>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</si>
  <si>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</si>
  <si>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</si>
  <si>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</si>
  <si>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</si>
  <si>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</si>
  <si>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</si>
  <si>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</si>
  <si>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</si>
  <si>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</si>
  <si>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</si>
  <si>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</si>
  <si>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</si>
  <si>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</si>
  <si>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</si>
  <si>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</si>
  <si>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</si>
  <si>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</si>
  <si>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</si>
  <si>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</si>
  <si>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</si>
  <si>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</si>
  <si>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</si>
  <si>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</si>
  <si>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</si>
  <si>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</si>
  <si>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</si>
  <si>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</si>
  <si>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</si>
  <si>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</si>
  <si>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</si>
  <si>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</si>
  <si>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</si>
  <si>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</si>
  <si>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</si>
  <si>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</si>
  <si>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</si>
  <si>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</si>
  <si>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</si>
  <si>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</si>
  <si>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</si>
  <si>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</si>
  <si>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</si>
  <si>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</si>
  <si>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</si>
  <si>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</si>
  <si>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</si>
  <si>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</si>
  <si>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</si>
  <si>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</si>
  <si>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</si>
  <si>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</si>
  <si>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</si>
  <si>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</si>
  <si>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</si>
  <si>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</si>
  <si>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</si>
  <si>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</si>
  <si>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</si>
  <si>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</si>
  <si>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</si>
  <si>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</si>
  <si>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</si>
  <si>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</si>
  <si>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</si>
  <si>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</si>
  <si>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</si>
  <si>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</si>
  <si>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</si>
  <si>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</si>
  <si>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</si>
  <si>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</si>
  <si>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</si>
  <si>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</si>
  <si>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</si>
  <si>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</si>
  <si>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</si>
  <si>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</si>
  <si>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</si>
  <si>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</si>
  <si>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</si>
  <si>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</si>
  <si>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</si>
  <si>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</si>
  <si>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</si>
  <si>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</si>
  <si>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</si>
  <si>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</si>
  <si>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</si>
  <si>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</si>
  <si>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</si>
  <si>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</si>
  <si>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</si>
  <si>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</si>
  <si>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</si>
  <si>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</si>
  <si>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</si>
  <si>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</si>
  <si>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</si>
  <si>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</si>
  <si>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</si>
  <si>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</si>
  <si>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</si>
  <si>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</si>
  <si>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</si>
  <si>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</si>
  <si>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</si>
  <si>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</si>
  <si>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</si>
  <si>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</si>
  <si>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</si>
  <si>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</si>
  <si>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</si>
  <si>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</si>
  <si>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</si>
  <si>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</si>
  <si>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</si>
  <si>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</si>
  <si>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</si>
  <si>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</si>
  <si>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</si>
  <si>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</si>
  <si>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</si>
  <si>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</si>
  <si>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</si>
  <si>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</si>
  <si>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</si>
  <si>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</si>
  <si>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</si>
  <si>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</si>
  <si>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</si>
  <si>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</si>
  <si>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</si>
  <si>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</si>
  <si>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</si>
  <si>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</si>
  <si>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</si>
  <si>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</si>
  <si>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</si>
  <si>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</si>
  <si>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</si>
  <si>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</si>
  <si>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</si>
  <si>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</si>
  <si>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</si>
  <si>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</si>
  <si>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</si>
  <si>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</si>
  <si>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</si>
  <si>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</si>
  <si>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</si>
  <si>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</si>
  <si>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</si>
  <si>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</si>
  <si>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</si>
  <si>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</si>
  <si>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</si>
  <si>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</si>
  <si>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</si>
  <si>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</si>
  <si>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</si>
  <si>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</si>
  <si>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</si>
  <si>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</si>
  <si>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</si>
  <si>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</si>
  <si>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</si>
  <si>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</si>
  <si>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</si>
  <si>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</si>
  <si>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</si>
  <si>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</si>
  <si>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</si>
  <si>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</si>
  <si>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</si>
  <si>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</si>
  <si>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</si>
  <si>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</si>
  <si>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</si>
  <si>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</si>
  <si>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</si>
  <si>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</si>
  <si>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</si>
  <si>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</si>
  <si>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</si>
  <si>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</si>
  <si>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</si>
  <si>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</si>
  <si>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</si>
  <si>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</si>
  <si>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</si>
  <si>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</si>
  <si>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</si>
  <si>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</si>
  <si>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</si>
  <si>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</si>
  <si>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</si>
  <si>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</si>
  <si>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</si>
  <si>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</si>
  <si>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</si>
  <si>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</si>
  <si>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</si>
  <si>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</si>
  <si>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</si>
  <si>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</si>
  <si>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</si>
  <si>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</si>
  <si>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</si>
  <si>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</si>
  <si>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</si>
  <si>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</si>
  <si>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</si>
  <si>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</si>
  <si>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</si>
  <si>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</si>
  <si>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</si>
  <si>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</si>
  <si>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</si>
  <si>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</si>
  <si>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</si>
  <si>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</si>
  <si>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</si>
  <si>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</si>
  <si>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</si>
  <si>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</si>
  <si>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</si>
  <si>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</si>
  <si>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</si>
  <si>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</si>
  <si>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</si>
  <si>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</si>
  <si>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</si>
  <si>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</si>
  <si>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</si>
  <si>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</si>
  <si>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</si>
  <si>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</si>
  <si>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</si>
  <si>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</si>
  <si>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</si>
  <si>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</si>
  <si>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</si>
  <si>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</si>
  <si>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</si>
  <si>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</si>
  <si>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</si>
  <si>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</si>
  <si>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</si>
  <si>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</si>
  <si>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</si>
  <si>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</si>
  <si>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</si>
  <si>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</si>
  <si>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</si>
  <si>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</si>
  <si>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</si>
  <si>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</si>
  <si>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</si>
  <si>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</si>
  <si>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</si>
  <si>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</si>
  <si>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</si>
  <si>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</si>
  <si>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</si>
  <si>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</si>
  <si>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</si>
  <si>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</si>
  <si>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</si>
  <si>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</si>
  <si>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</si>
  <si>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</si>
  <si>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</si>
  <si>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</si>
  <si>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</si>
  <si>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</si>
  <si>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</si>
  <si>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</si>
  <si>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</si>
  <si>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</si>
  <si>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</si>
  <si>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</si>
  <si>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</si>
  <si>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</si>
  <si>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</si>
  <si>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</si>
  <si>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</si>
  <si>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</si>
  <si>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</si>
  <si>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</si>
  <si>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</si>
  <si>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</si>
  <si>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</si>
  <si>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</si>
  <si>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</si>
  <si>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</si>
  <si>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</si>
  <si>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</si>
  <si>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</si>
  <si>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</si>
  <si>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</si>
  <si>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</si>
  <si>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</si>
  <si>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</si>
  <si>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</si>
  <si>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</si>
  <si>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</si>
  <si>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</si>
  <si>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</si>
  <si>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</si>
  <si>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</si>
  <si>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</si>
  <si>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</si>
  <si>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</si>
  <si>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</si>
  <si>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</si>
  <si>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</si>
  <si>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</si>
  <si>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</si>
  <si>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</si>
  <si>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</si>
  <si>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</si>
  <si>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</si>
  <si>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</si>
  <si>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</si>
  <si>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</si>
  <si>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</si>
  <si>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</si>
  <si>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</si>
  <si>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</si>
  <si>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</si>
  <si>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</si>
  <si>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</si>
  <si>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</si>
  <si>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</si>
  <si>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</si>
  <si>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</si>
  <si>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</si>
  <si>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</si>
  <si>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</si>
  <si>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</si>
  <si>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</si>
  <si>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</si>
  <si>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</si>
  <si>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</si>
  <si>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</si>
  <si>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</si>
  <si>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</si>
  <si>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</si>
  <si>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</si>
  <si>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</si>
  <si>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</si>
  <si>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</si>
  <si>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</si>
  <si>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</si>
  <si>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</si>
  <si>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</si>
  <si>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</si>
  <si>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</si>
  <si>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</si>
  <si>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</si>
  <si>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</si>
  <si>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</si>
  <si>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</si>
  <si>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</si>
  <si>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</si>
  <si>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</si>
  <si>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</si>
  <si>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</si>
  <si>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</si>
  <si>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</si>
  <si>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</si>
  <si>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</si>
  <si>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</si>
  <si>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</si>
  <si>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</si>
  <si>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</si>
  <si>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</si>
  <si>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</si>
  <si>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</si>
  <si>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</si>
  <si>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</si>
  <si>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</si>
  <si>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</si>
  <si>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</si>
  <si>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</si>
  <si>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</si>
  <si>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</si>
  <si>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</si>
  <si>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</si>
  <si>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</si>
  <si>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</si>
  <si>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</si>
  <si>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</si>
  <si>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</si>
  <si>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</si>
  <si>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</si>
  <si>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</si>
  <si>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</si>
  <si>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</si>
  <si>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</si>
  <si>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</si>
  <si>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</si>
  <si>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</si>
  <si>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</si>
  <si>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</si>
  <si>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</si>
  <si>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</si>
  <si>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</si>
  <si>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</si>
  <si>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</si>
  <si>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</si>
  <si>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</si>
  <si>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</si>
  <si>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</si>
  <si>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</si>
  <si>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</si>
  <si>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</si>
  <si>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</si>
  <si>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</si>
  <si>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</si>
  <si>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</si>
  <si>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</si>
  <si>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</si>
  <si>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</si>
  <si>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</si>
  <si>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</si>
  <si>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</si>
  <si>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</si>
  <si>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</si>
  <si>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</si>
  <si>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</si>
  <si>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</si>
  <si>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</si>
  <si>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</si>
  <si>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</si>
  <si>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</si>
  <si>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</si>
  <si>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</si>
  <si>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</si>
  <si>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</si>
  <si>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</si>
  <si>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</si>
  <si>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</si>
  <si>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</si>
  <si>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</si>
  <si>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</si>
  <si>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</si>
  <si>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</si>
  <si>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</si>
  <si>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</si>
  <si>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</si>
  <si>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</si>
  <si>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</si>
  <si>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</si>
  <si>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</si>
  <si>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</si>
  <si>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</si>
  <si>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</si>
  <si>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</si>
  <si>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</si>
  <si>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</si>
  <si>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</si>
  <si>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</si>
  <si>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</si>
  <si>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</si>
  <si>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</si>
  <si>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</si>
  <si>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</si>
  <si>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</si>
  <si>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</si>
  <si>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</si>
  <si>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</si>
  <si>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</si>
  <si>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</si>
  <si>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</si>
  <si>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</si>
  <si>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</si>
  <si>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</si>
  <si>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</si>
  <si>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</si>
  <si>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</si>
  <si>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</si>
  <si>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</si>
  <si>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</si>
  <si>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</si>
  <si>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</si>
  <si>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</si>
  <si>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</si>
  <si>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</si>
  <si>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</si>
  <si>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</si>
  <si>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</si>
  <si>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</si>
  <si>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</si>
  <si>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</si>
  <si>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</si>
  <si>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</si>
  <si>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</si>
  <si>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</si>
  <si>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</si>
  <si>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</si>
  <si>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</si>
  <si>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</si>
  <si>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</si>
  <si>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</si>
  <si>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</si>
  <si>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</si>
  <si>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</si>
  <si>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</si>
  <si>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</si>
  <si>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</si>
  <si>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</si>
  <si>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</si>
  <si>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</si>
  <si>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</si>
  <si>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</si>
  <si>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</si>
  <si>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</si>
  <si>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</si>
  <si>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</si>
  <si>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</si>
  <si>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</si>
  <si>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</si>
  <si>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</si>
  <si>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</si>
  <si>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</si>
  <si>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</si>
  <si>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</si>
  <si>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</si>
  <si>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</si>
  <si>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</si>
  <si>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</si>
  <si>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</si>
  <si>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</si>
  <si>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</si>
  <si>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</si>
  <si>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</si>
  <si>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</si>
  <si>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</si>
  <si>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</si>
  <si>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</si>
  <si>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</si>
  <si>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</si>
  <si>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</si>
  <si>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</si>
  <si>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</si>
  <si>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</si>
  <si>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</si>
  <si>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</si>
  <si>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</si>
  <si>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</si>
  <si>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</si>
  <si>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</si>
  <si>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</si>
  <si>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</si>
  <si>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</si>
  <si>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</si>
  <si>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</si>
  <si>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</si>
  <si>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</si>
  <si>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</si>
  <si>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</si>
  <si>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</si>
  <si>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</si>
  <si>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</si>
  <si>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</si>
  <si>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</si>
  <si>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</si>
  <si>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</si>
  <si>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</si>
  <si>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</si>
  <si>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</si>
  <si>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</si>
  <si>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</si>
  <si>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</si>
  <si>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</si>
  <si>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</si>
  <si>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</si>
  <si>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</si>
  <si>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</si>
  <si>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</si>
  <si>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</si>
  <si>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</si>
  <si>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</si>
  <si>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</si>
  <si>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</si>
  <si>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</si>
  <si>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</si>
  <si>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</si>
  <si>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</si>
  <si>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</si>
  <si>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</si>
  <si>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</si>
  <si>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</si>
  <si>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</si>
  <si>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</si>
  <si>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</si>
  <si>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</si>
  <si>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</si>
  <si>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</si>
  <si>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</si>
  <si>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</si>
  <si>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</si>
  <si>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</si>
  <si>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</si>
  <si>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</si>
  <si>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</si>
  <si>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</si>
  <si>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</si>
  <si>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</si>
  <si>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</si>
  <si>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</si>
  <si>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</si>
  <si>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</si>
  <si>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</si>
  <si>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</si>
  <si>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</si>
  <si>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</si>
  <si>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</si>
  <si>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</si>
  <si>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</si>
  <si>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</si>
  <si>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</si>
  <si>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</si>
  <si>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</si>
  <si>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</si>
  <si>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</si>
  <si>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</si>
  <si>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</si>
  <si>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</si>
  <si>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</si>
  <si>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</si>
  <si>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</si>
  <si>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</si>
  <si>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</si>
  <si>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</si>
  <si>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</si>
  <si>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</si>
  <si>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</si>
  <si>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</si>
  <si>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</si>
  <si>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</si>
  <si>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</si>
  <si>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</si>
  <si>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</si>
  <si>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</si>
  <si>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</si>
  <si>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</si>
  <si>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</si>
  <si>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</si>
  <si>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</si>
  <si>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</si>
  <si>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</si>
  <si>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</si>
  <si>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</si>
  <si>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</si>
  <si>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</si>
  <si>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</si>
  <si>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</si>
  <si>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</si>
  <si>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</si>
  <si>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</si>
  <si>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</si>
  <si>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</si>
  <si>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</si>
  <si>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</si>
  <si>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</si>
  <si>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</si>
  <si>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</si>
  <si>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</si>
  <si>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</si>
  <si>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</si>
  <si>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</si>
  <si>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</si>
  <si>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</si>
  <si>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</si>
  <si>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</si>
  <si>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</si>
  <si>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</si>
  <si>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</si>
  <si>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</si>
  <si>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</si>
  <si>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</si>
  <si>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</si>
  <si>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</si>
  <si>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</si>
  <si>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</si>
  <si>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</si>
  <si>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</si>
  <si>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</si>
  <si>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</si>
  <si>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</si>
  <si>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</si>
  <si>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</si>
  <si>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</si>
  <si>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</si>
  <si>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</si>
  <si>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</si>
  <si>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</si>
  <si>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</si>
  <si>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</si>
  <si>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</si>
  <si>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</si>
  <si>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</si>
  <si>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</si>
  <si>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</si>
  <si>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</si>
  <si>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</si>
  <si>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</si>
  <si>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</si>
  <si>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</si>
  <si>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</si>
  <si>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</si>
  <si>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</si>
  <si>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</si>
  <si>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</si>
  <si>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</si>
  <si>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</si>
  <si>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</si>
  <si>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</si>
  <si>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</si>
  <si>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</si>
  <si>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</si>
  <si>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</si>
  <si>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</si>
  <si>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</si>
  <si>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</si>
  <si>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</si>
  <si>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</si>
  <si>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</si>
  <si>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</si>
  <si>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</si>
  <si>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</si>
  <si>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</si>
  <si>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</si>
  <si>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</si>
  <si>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</si>
  <si>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</si>
  <si>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</si>
  <si>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</si>
  <si>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</si>
  <si>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</si>
  <si>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</si>
  <si>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</si>
  <si>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</si>
  <si>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</si>
  <si>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</si>
  <si>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</si>
  <si>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</si>
  <si>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</si>
  <si>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</si>
  <si>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</si>
  <si>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</si>
  <si>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</si>
  <si>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</si>
  <si>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</si>
  <si>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</si>
  <si>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</si>
  <si>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</si>
  <si>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</si>
  <si>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</si>
  <si>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</si>
  <si>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</si>
  <si>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</si>
  <si>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</si>
  <si>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</si>
  <si>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</si>
  <si>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</si>
  <si>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</si>
  <si>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</si>
  <si>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</si>
  <si>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</si>
  <si>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</si>
  <si>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</si>
  <si>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</si>
  <si>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</si>
  <si>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</si>
  <si>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</si>
  <si>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</si>
  <si>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</si>
  <si>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</si>
  <si>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</si>
  <si>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</si>
  <si>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</si>
  <si>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</si>
  <si>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</si>
  <si>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</si>
  <si>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</si>
  <si>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</si>
  <si>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</si>
  <si>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</si>
  <si>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</si>
  <si>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</si>
  <si>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</si>
  <si>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</si>
  <si>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</si>
  <si>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</si>
  <si>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</si>
  <si>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</si>
  <si>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</si>
  <si>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</si>
  <si>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</si>
  <si>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</si>
  <si>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</si>
  <si>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</si>
  <si>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</si>
  <si>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</si>
  <si>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</si>
  <si>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</si>
  <si>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</si>
  <si>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</si>
  <si>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</si>
  <si>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</si>
  <si>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</si>
  <si>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</si>
  <si>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</si>
  <si>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</si>
  <si>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</si>
  <si>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</si>
  <si>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</si>
  <si>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</si>
  <si>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</si>
  <si>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</si>
  <si>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</si>
  <si>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</si>
  <si>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</si>
  <si>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</si>
  <si>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</si>
  <si>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</si>
  <si>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</si>
  <si>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</si>
  <si>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</si>
  <si>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</si>
  <si>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</si>
  <si>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</si>
  <si>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</si>
  <si>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</si>
  <si>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</si>
  <si>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</si>
  <si>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</si>
  <si>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</si>
  <si>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</si>
  <si>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</si>
  <si>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</si>
  <si>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</si>
  <si>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</si>
  <si>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</si>
  <si>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</si>
  <si>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</si>
  <si>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</si>
  <si>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</si>
  <si>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</si>
  <si>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</si>
  <si>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</si>
  <si>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</si>
  <si>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</si>
  <si>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</si>
  <si>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</si>
  <si>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</si>
  <si>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</si>
  <si>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</si>
  <si>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</si>
  <si>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</si>
  <si>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</si>
  <si>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</si>
  <si>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</si>
  <si>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</si>
  <si>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</si>
  <si>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</si>
  <si>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</si>
  <si>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</si>
  <si>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</si>
  <si>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</si>
  <si>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</si>
  <si>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</si>
  <si>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</si>
  <si>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</si>
  <si>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</si>
  <si>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</si>
  <si>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</si>
  <si>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</si>
  <si>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</si>
  <si>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</si>
  <si>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</si>
  <si>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</si>
  <si>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</si>
  <si>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</si>
  <si>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</si>
  <si>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</si>
  <si>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</si>
  <si>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</si>
  <si>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</si>
  <si>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</si>
  <si>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</si>
  <si>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</si>
  <si>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</si>
  <si>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</si>
  <si>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</si>
  <si>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</si>
  <si>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</si>
  <si>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</si>
  <si>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</si>
  <si>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</si>
  <si>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</si>
  <si>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</si>
  <si>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</si>
  <si>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</si>
  <si>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</si>
  <si>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</si>
  <si>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</si>
  <si>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</si>
  <si>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</si>
  <si>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</si>
  <si>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</si>
  <si>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</si>
  <si>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</si>
  <si>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</si>
  <si>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</si>
  <si>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</si>
  <si>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</si>
  <si>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</si>
  <si>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</si>
  <si>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</si>
  <si>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</si>
  <si>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</si>
  <si>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</si>
  <si>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</si>
  <si>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</si>
  <si>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</si>
  <si>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</si>
  <si>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</si>
  <si>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</si>
  <si>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</si>
  <si>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</si>
  <si>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</si>
  <si>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</si>
  <si>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</si>
  <si>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</si>
  <si>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</si>
  <si>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</si>
  <si>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</si>
  <si>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</si>
  <si>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</si>
  <si>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</si>
  <si>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</si>
  <si>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</si>
  <si>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</si>
  <si>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</si>
  <si>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</si>
  <si>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</si>
  <si>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</si>
  <si>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</si>
  <si>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</si>
  <si>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</si>
  <si>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</si>
  <si>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</si>
  <si>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</si>
  <si>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</si>
  <si>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</si>
  <si>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</si>
  <si>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</si>
  <si>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</si>
  <si>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</si>
  <si>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</si>
  <si>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</si>
  <si>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</si>
  <si>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</si>
  <si>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</si>
  <si>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</si>
  <si>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</si>
  <si>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</si>
  <si>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</si>
  <si>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</si>
  <si>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</si>
  <si>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</si>
  <si>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</si>
  <si>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</si>
  <si>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</si>
  <si>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</si>
  <si>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</si>
  <si>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</si>
  <si>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</si>
  <si>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</si>
  <si>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</si>
  <si>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</si>
  <si>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</si>
  <si>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</si>
  <si>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</si>
  <si>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</si>
  <si>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</si>
  <si>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</si>
  <si>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</si>
  <si>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</si>
  <si>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</si>
  <si>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</si>
  <si>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</si>
  <si>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</si>
  <si>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</si>
  <si>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</si>
  <si>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</si>
  <si>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</si>
  <si>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</si>
  <si>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</si>
  <si>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</si>
  <si>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</si>
  <si>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</si>
  <si>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</si>
  <si>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</si>
  <si>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</si>
  <si>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</si>
  <si>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</si>
  <si>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</si>
  <si>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</si>
  <si>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</si>
  <si>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</si>
  <si>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</si>
  <si>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</si>
  <si>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</si>
  <si>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</si>
  <si>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</si>
  <si>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</si>
  <si>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</si>
  <si>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</si>
  <si>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</si>
  <si>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</si>
  <si>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</si>
  <si>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</si>
  <si>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</si>
  <si>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</si>
  <si>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</si>
  <si>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</si>
  <si>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</si>
  <si>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</si>
  <si>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</si>
  <si>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</si>
  <si>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</si>
  <si>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</si>
  <si>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</si>
  <si>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</si>
  <si>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</si>
  <si>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</si>
  <si>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</si>
  <si>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</si>
  <si>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</si>
  <si>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</si>
  <si>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</si>
  <si>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</si>
  <si>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</si>
  <si>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</si>
  <si>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</si>
  <si>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</si>
  <si>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</si>
  <si>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</si>
  <si>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</si>
  <si>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</si>
  <si>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</si>
  <si>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</si>
  <si>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</si>
  <si>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</si>
  <si>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</si>
  <si>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</si>
  <si>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</si>
  <si>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</si>
  <si>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</si>
  <si>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</si>
  <si>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</si>
  <si>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</si>
  <si>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</si>
  <si>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</si>
  <si>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</si>
  <si>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</si>
  <si>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</si>
  <si>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</si>
  <si>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</si>
  <si>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</si>
  <si>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</si>
  <si>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</si>
  <si>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</si>
  <si>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</si>
  <si>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</si>
  <si>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</si>
  <si>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</si>
  <si>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</si>
  <si>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</si>
  <si>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</si>
  <si>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</si>
  <si>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</si>
  <si>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</si>
  <si>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</si>
  <si>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</si>
  <si>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</si>
  <si>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</si>
  <si>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</si>
  <si>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</si>
  <si>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</si>
  <si>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</si>
  <si>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</si>
  <si>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</si>
  <si>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</si>
  <si>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</si>
  <si>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</si>
  <si>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</si>
  <si>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</si>
  <si>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</si>
  <si>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</si>
  <si>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</si>
  <si>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</si>
  <si>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</si>
  <si>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</si>
  <si>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</si>
  <si>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</si>
  <si>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</si>
  <si>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</si>
  <si>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</si>
  <si>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</si>
  <si>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</si>
  <si>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</si>
  <si>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</si>
  <si>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</si>
  <si>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</si>
  <si>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</si>
  <si>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</si>
  <si>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</si>
  <si>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</si>
  <si>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</si>
  <si>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</si>
  <si>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</si>
  <si>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</si>
  <si>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</si>
  <si>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</si>
  <si>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</si>
  <si>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</si>
  <si>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</si>
  <si>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</si>
  <si>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</si>
  <si>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</si>
  <si>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</si>
  <si>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</si>
  <si>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</si>
  <si>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</si>
  <si>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</si>
  <si>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</si>
  <si>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</si>
  <si>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</si>
  <si>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</si>
  <si>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</si>
  <si>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</si>
  <si>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</si>
  <si>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</si>
  <si>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</si>
  <si>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</si>
  <si>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</si>
  <si>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</si>
  <si>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</si>
  <si>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</si>
  <si>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</si>
  <si>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</si>
  <si>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</si>
  <si>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</si>
  <si>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</si>
  <si>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</si>
  <si>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</si>
  <si>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</si>
  <si>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</si>
  <si>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</si>
  <si>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</si>
  <si>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</si>
  <si>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</si>
  <si>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</si>
  <si>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</si>
  <si>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</si>
  <si>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</si>
  <si>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</si>
  <si>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</si>
  <si>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</si>
  <si>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</si>
  <si>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</si>
  <si>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</si>
  <si>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</si>
  <si>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</si>
  <si>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</si>
  <si>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</si>
  <si>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</si>
  <si>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</si>
  <si>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</si>
  <si>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</si>
  <si>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</si>
  <si>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</si>
  <si>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</si>
  <si>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</si>
  <si>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</si>
  <si>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</si>
  <si>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</si>
  <si>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</si>
  <si>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</si>
  <si>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</si>
  <si>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</si>
  <si>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</si>
  <si>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</si>
  <si>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</si>
  <si>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</si>
  <si>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</si>
  <si>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</si>
  <si>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</si>
  <si>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</si>
  <si>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</si>
  <si>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</si>
  <si>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</si>
  <si>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</si>
  <si>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</si>
  <si>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</si>
  <si>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</si>
  <si>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</si>
  <si>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</si>
  <si>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</si>
  <si>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</si>
  <si>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</si>
  <si>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</si>
  <si>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</si>
  <si>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</si>
  <si>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</si>
  <si>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</si>
  <si>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</si>
  <si>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</si>
  <si>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</si>
  <si>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</si>
  <si>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</si>
  <si>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</si>
  <si>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</si>
  <si>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</si>
  <si>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</si>
  <si>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</si>
  <si>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</si>
  <si>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</si>
  <si>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</si>
  <si>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</si>
  <si>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</si>
  <si>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</si>
  <si>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</si>
  <si>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</si>
  <si>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</si>
  <si>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</si>
  <si>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</si>
  <si>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</si>
  <si>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</si>
  <si>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</si>
  <si>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</si>
  <si>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</si>
  <si>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</si>
  <si>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</si>
  <si>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</si>
  <si>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</si>
  <si>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</si>
  <si>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</si>
  <si>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</si>
  <si>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</si>
  <si>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</si>
  <si>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</si>
  <si>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</si>
  <si>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</si>
  <si>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</si>
  <si>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</si>
  <si>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</si>
  <si>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</si>
  <si>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</si>
  <si>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</si>
  <si>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</si>
  <si>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</si>
  <si>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</si>
  <si>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</si>
  <si>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</si>
  <si>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</si>
  <si>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</si>
  <si>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</si>
  <si>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</si>
  <si>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</si>
  <si>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</si>
  <si>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</si>
  <si>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</si>
  <si>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</si>
  <si>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</si>
  <si>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</si>
  <si>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</si>
  <si>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</si>
  <si>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</si>
  <si>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</si>
  <si>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</si>
  <si>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</si>
  <si>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</si>
  <si>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</si>
  <si>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</si>
  <si>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</si>
  <si>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</si>
  <si>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</si>
  <si>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</si>
  <si>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</si>
  <si>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</si>
  <si>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</si>
  <si>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</si>
  <si>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</si>
  <si>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</si>
  <si>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</si>
  <si>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</si>
  <si>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</si>
  <si>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</si>
  <si>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</si>
  <si>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</si>
  <si>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</si>
  <si>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</si>
  <si>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</si>
  <si>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</si>
  <si>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</si>
  <si>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</si>
  <si>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</si>
  <si>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</si>
  <si>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</si>
  <si>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</si>
  <si>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</si>
  <si>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</si>
  <si>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</si>
  <si>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</si>
  <si>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</si>
  <si>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</si>
  <si>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</si>
  <si>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</si>
  <si>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</si>
  <si>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</si>
  <si>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</si>
  <si>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</si>
  <si>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</si>
  <si>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</si>
  <si>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</si>
  <si>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</si>
  <si>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</si>
  <si>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</si>
  <si>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</si>
  <si>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</si>
  <si>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</si>
  <si>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</si>
  <si>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</si>
  <si>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</si>
  <si>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</si>
  <si>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</si>
  <si>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</si>
  <si>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</si>
  <si>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</si>
  <si>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</si>
  <si>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</si>
  <si>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</si>
  <si>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</si>
  <si>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</si>
  <si>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</si>
  <si>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</si>
  <si>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</si>
  <si>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</si>
  <si>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</si>
  <si>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</si>
  <si>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</si>
  <si>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</si>
  <si>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</si>
  <si>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</si>
  <si>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</si>
  <si>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</si>
  <si>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</si>
  <si>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</si>
  <si>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</si>
  <si>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</si>
  <si>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</si>
  <si>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</si>
  <si>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</si>
  <si>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</si>
  <si>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</si>
  <si>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</si>
  <si>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</si>
  <si>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</si>
  <si>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</si>
  <si>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</si>
  <si>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</si>
  <si>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</si>
  <si>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</si>
  <si>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</si>
  <si>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</si>
  <si>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</si>
  <si>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</si>
  <si>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</si>
  <si>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</si>
  <si>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</si>
  <si>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</si>
  <si>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</si>
  <si>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</si>
  <si>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</si>
  <si>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</si>
  <si>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</si>
  <si>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</si>
  <si>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</si>
  <si>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</si>
  <si>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</si>
  <si>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</si>
  <si>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</si>
  <si>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</si>
  <si>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</si>
  <si>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</si>
  <si>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</si>
  <si>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</si>
  <si>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</si>
  <si>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</si>
  <si>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</si>
  <si>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</si>
  <si>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</si>
  <si>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</si>
  <si>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</si>
  <si>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</si>
  <si>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</si>
  <si>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</si>
  <si>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</si>
  <si>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</si>
  <si>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</si>
  <si>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</si>
  <si>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</si>
  <si>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</si>
  <si>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</si>
  <si>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</si>
  <si>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</si>
  <si>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</si>
  <si>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</si>
  <si>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</si>
  <si>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</si>
  <si>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</si>
  <si>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</si>
  <si>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</si>
  <si>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</si>
  <si>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</si>
  <si>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</si>
  <si>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</si>
  <si>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</si>
  <si>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</si>
  <si>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</si>
  <si>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</si>
  <si>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</si>
  <si>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</si>
  <si>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</si>
  <si>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</si>
  <si>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</si>
  <si>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</si>
  <si>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</si>
  <si>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</si>
  <si>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</si>
  <si>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</si>
  <si>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</si>
  <si>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</si>
  <si>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</si>
  <si>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</si>
  <si>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</si>
  <si>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</si>
  <si>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</si>
  <si>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</si>
  <si>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</si>
  <si>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</si>
  <si>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</si>
  <si>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</si>
  <si>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</si>
  <si>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</si>
  <si>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</si>
  <si>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</si>
  <si>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</si>
  <si>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</si>
  <si>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</si>
  <si>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</si>
  <si>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</si>
  <si>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</si>
  <si>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</si>
  <si>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</si>
  <si>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</si>
  <si>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</si>
  <si>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</si>
  <si>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</si>
  <si>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</si>
  <si>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</si>
  <si>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</si>
  <si>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</si>
  <si>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</si>
  <si>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</si>
  <si>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</si>
  <si>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</si>
  <si>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</si>
  <si>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</si>
  <si>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</si>
  <si>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</si>
  <si>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</si>
  <si>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</si>
  <si>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</si>
  <si>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</si>
  <si>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</si>
  <si>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</si>
  <si>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</si>
  <si>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</si>
  <si>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</si>
  <si>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</si>
  <si>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</si>
  <si>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</si>
  <si>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</si>
  <si>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</si>
  <si>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</si>
  <si>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</si>
  <si>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</si>
  <si>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</si>
  <si>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</si>
  <si>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</si>
  <si>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</si>
  <si>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</si>
  <si>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</si>
  <si>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</si>
  <si>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</si>
  <si>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</si>
  <si>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</si>
  <si>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</si>
  <si>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</si>
  <si>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</si>
  <si>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</si>
  <si>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</si>
  <si>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</si>
  <si>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</si>
  <si>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</si>
  <si>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</si>
  <si>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</si>
  <si>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</si>
  <si>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</si>
  <si>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</si>
  <si>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</si>
  <si>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</si>
  <si>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</si>
  <si>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</si>
  <si>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</si>
  <si>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</si>
  <si>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</si>
  <si>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</si>
  <si>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</si>
  <si>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</si>
  <si>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</si>
  <si>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</si>
  <si>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</si>
  <si>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</si>
  <si>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</si>
  <si>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</si>
  <si>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</si>
  <si>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</si>
  <si>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</si>
  <si>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</si>
  <si>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</si>
  <si>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</si>
  <si>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</si>
  <si>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</si>
  <si>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</si>
  <si>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</si>
  <si>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</si>
  <si>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</si>
  <si>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</si>
  <si>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</si>
  <si>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</si>
  <si>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</si>
  <si>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</si>
  <si>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</si>
  <si>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</si>
  <si>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</si>
  <si>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</si>
  <si>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</si>
  <si>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</si>
  <si>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</si>
  <si>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</si>
  <si>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</si>
  <si>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</si>
  <si>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</si>
  <si>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</si>
  <si>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</si>
  <si>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</si>
  <si>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</si>
  <si>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</si>
  <si>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</si>
  <si>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</si>
  <si>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</si>
  <si>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</si>
  <si>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</si>
  <si>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</si>
  <si>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</si>
  <si>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</si>
  <si>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</si>
  <si>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</si>
  <si>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</si>
  <si>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</si>
  <si>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</si>
  <si>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</si>
  <si>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</si>
  <si>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</si>
  <si>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</si>
  <si>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</si>
  <si>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</si>
  <si>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</si>
  <si>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</si>
  <si>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</si>
  <si>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</si>
  <si>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PCM-20251107-00000186</t>
  </si>
  <si>
    <t>30 min</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</si>
  <si>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</si>
  <si>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</si>
  <si>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</si>
  <si>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</si>
  <si>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</si>
  <si>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</si>
  <si>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</si>
  <si>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</si>
  <si>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</si>
  <si>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</si>
  <si>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</si>
  <si>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</si>
  <si>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</si>
  <si>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</si>
  <si>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</si>
  <si>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</si>
  <si>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moved ETA: min </t>
  </si>
  <si>
    <t>PCM-20251107-00000210</t>
  </si>
  <si>
    <t>PCM-20251107-00000224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</si>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</sst>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305.24533912036713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45968.193765046293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45968.193765046293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45968.193765046293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45968.193765046293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45968.193765046293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45968.193765046293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45968.193765046293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45968.193765046293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45968.193765046293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45968.193765046293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45968.193765046293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45968.193765046293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45968.193765046293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45968.193765046293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45968.193765046293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45968.193765046293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45968.193765046293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45968.193765046293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45968.193765046293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45968.193765046293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45968.193765046293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45968.193765046293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45968.193765046293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45968.193765046293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45968.193765046293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45968.193765046293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45968.193765046293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45968.193765046293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45968.193765046293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45968.193765046293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45968.193765046293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45968.193765046293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45968.193765046293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45968.193765046293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45968.193765046293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45968.193765046293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45968.193765046293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45968.193765046293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45968.193765046293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45968.193765046293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45968.193765046293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45968.193765046293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45968.193765046293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45968.193765046293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45968.193765046293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45968.193765046293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45968.193765046293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45968.193765046293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45968.193765046293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45968.193765046293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45968.193765046293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45968.193765046293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45968.193765046293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45968.193765046293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45968.193765046293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45968.193765046293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45968.193765046293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45968.193765046293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45968.193765046293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45968.193765046293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45968.193765046293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45968.193765046293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45968.193765046293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45968.193765046293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45968.193765046293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45968.193765046293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45968.193765046293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45968.193765046293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45968.193765046293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45968.193765046293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45968.193765046293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45968.193765046293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45968.193765046293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45968.193765046293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45968.193765046293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45968.193765046293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45968.193765046293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45968.193765046293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45968.193765046293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45968.193765046293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45968.193765046293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143.1939270833318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61">
        <v>1</v>
      </c>
      <c r="D4" s="18" t="s">
        <v>24365</v>
      </c>
      <c r="E4" s="85" t="s">
        <v>39021</v>
      </c>
      <c r="F4" s="104">
        <v>45968.156747685185</v>
      </c>
      <c r="G4" s="105">
        <f ca="1">IFERROR(NOW()-F4,"-")</f>
        <v>3.7017361108155455E-2</v>
      </c>
      <c r="H4" s="104">
        <v>45968.14980324074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45968.193765046293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45968.193765046293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45968.193765046293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45968.193765046293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45968.193765046293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45968.193765046293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45968.193765046293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45968.193765046293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45968.193765046293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45968.193765046293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45968.193765046293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45968.193765046293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45968.193765046293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45968.193765046293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45968.193765046293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45968.193765046293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45968.193765046293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45968.193765046293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45968.193765046293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45968.193765046293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45968.193765046293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45968.193765046293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45968.193765046293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45968.193765046293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45968.193765046293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45968.193765046293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45968.193765046293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45968.193765046293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45968.193765046293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45968.193765046293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45968.193765046293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45968.193765046293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45968.193765046293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45968.193765046293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45968.193765046293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45968.193765046293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45968.193765046293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45968.193765046293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45968.193765046293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45968.193765046293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45968.193765046293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45968.193765046293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45968.193765046293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45968.193765046293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45968.193765046293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45968.193765046293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45968.193765046293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45968.193765046293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45968.193765046293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45968.193765046293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45968.193765046293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45968.193765046293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45968.193765046293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45968.193765046293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45968.193765046293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45968.193765046293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45968.193765046293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45968.193765046293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45968.193765046293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45968.193765046293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45968.193765046293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45968.193765046293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45968.193765046293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45968.193765046293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45968.193765046293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45968.193765046293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45968.193765046293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45968.193765046293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45968.193765046293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45968.193765046293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45968.193765046293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45968.193765046293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45968.193765046293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45968.193765046293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45968.193765046293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45968.193765046293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45968.193765046293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45968.193765046293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45968.193765046293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45968.193765046293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45968.193765046293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45968.193765046293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45968.193765046293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45968.193765046293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45968.193765046293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45968.193765046293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45968.193765046293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45968.193765046293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45968.193765046293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45968.193765046293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45968.193765046293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45968.193765046293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45968.193765046293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45968.193765046293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45968.193765046293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45968.193765046293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45968.193765046293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45968.193765046293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45968.193765046293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45968.193765046293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45968.193765046293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45968.193765046293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45968.193765046293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45968.193765046293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45968.193765046293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45968.193765046293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45968.193765046293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45968.193765046293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45968.193765046293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45968.193765046293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45968.193765046293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45968.193765046293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45968.193765046293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45968.193765046293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45968.193765046293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45968.193765046293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45968.193765046293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45968.193765046293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45968.193765046293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45968.193765046293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45968.193765046293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45968.193765046293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45968.193765046293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45968.193765046293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45968.193765046293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45968.193765046293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45968.193765046293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45968.193765046293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45968.193765046293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45968.193765046293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45968.193765046293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45968.193765046293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45968.193765046293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45968.193765046293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45968.193765046293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45968.193765046293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45968.193765046293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45968.193765046293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45968.193765046293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45968.193765046293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45968.193765046293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45968.193765046293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45968.193765046293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45968.193765046293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45968.193765046293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45968.193765046293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45968.193765046293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45968.193765046293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45968.193765046293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45968.193765046293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45968.193765046293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45968.193765046293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45968.193765046293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45968.193765046293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45968.193765046293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45968.193765046293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45968.193765046293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45968.193765046293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45968.193765046293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45968.193765046293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45968.193765046293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45968.193765046293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45968.193765046293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45968.193765046293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45968.193765046293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45968.193765046293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45968.193765046293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45968.193765046293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45968.193765046293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45968.193765046293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45968.193765046293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45968.193765046293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45968.193765046293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45968.193765046293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45968.193765046293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45968.193765046293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45968.193765046293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45968.193765046293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45968.193765046293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45968.193765046293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45968.193765046293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45968.193765046293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45968.193765046293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45968.193765046293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45968.193765046293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45968.193765046293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45968.193765046293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45968.193765046293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45968.193765046293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45968.193765046293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45968.193765046293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45968.193765046293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45968.193765046293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45968.193765046293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45968.193765046293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45968.193765046293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45968.193765046293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45968.193765046293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45968.193765046293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45968.193765046293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45968.193765046293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45968.193765046293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45968.193765046293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45968.193765046293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45968.193765046293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45968.193765046293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45968.193765046293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45968.193765046293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45968.193765046293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45968.193765046293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45968.193765046293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45968.193765046293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45968.193765046293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45968.193765046293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45968.193765046293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45968.193765046293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45968.193765046293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45968.193765046293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45968.193765046293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45968.193765046293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45968.193765046293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45968.193765046293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45968.193765046293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45968.193765046293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45968.193765046293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45968.193765046293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45968.193765046293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45968.193765046293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45968.193765046293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45968.193765046293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45968.193765046293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45968.193765046293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45968.193765046293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45968.193765046293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45968.193765046293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45968.193765046293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45968.193765046293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45968.193765046293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45968.193765046293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45968.193765046293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45968.193765046293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45968.193765046293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45968.193765046293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45968.193765046293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45968.193765046293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45968.193765046293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45968.193765046293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45968.193765046293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45968.193765046293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45968.193765046293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45968.193765046293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45968.193765046293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45968.193765046293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45968.193765046293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45968.193765046293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45968.193765046293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45968.193765046293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45968.193765046293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45968.193765046293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45968.193765046293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45968.193765046293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45968.193765046293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45968.193765046293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45968.193765046293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45968.193765046293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45968.193765046293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45968.193765046293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45968.193765046293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45968.193765046293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45968.193765046293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45968.193765046293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45968.193765046293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45968.193765046293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45968.193765046293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45968.193765046293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45968.193765046293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45968.193765046293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45968.193765046293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45968.193765046293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45968.193765046293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45968.193765046293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45968.193765046293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45968.193765046293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45968.193765046293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45968.193765046293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45968.193765046293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45968.193765046293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45968.193765046293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45968.193765046293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45968.193765046293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45968.193765046293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45968.193765046293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45968.193765046293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45968.193765046293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45968.193765046293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45968.193765046293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45968.193765046293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45968.193765046293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45968.193765046293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45968.193765046293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45968.193765046293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45968.193765046293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45968.193765046293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45968.193765046293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45968.193765046293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45968.193765046293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45968.193765046293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45968.193765046293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45968.193765046293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45968.193765046293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45968.193765046293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45968.193765046293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45968.193765046293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45968.193765046293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45968.193765046293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45968.193765046293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45968.193765046293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45968.193765046293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45968.193765046293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45968.193765046293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45968.193765046293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45968.193765046293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45968.193765046293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45968.193765046293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45968.193765046293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45968.193765046293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45968.193765046293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45968.193765046293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45968.193765046293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45968.193765046293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45968.193765046293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45968.193765046293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45968.193765046293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45968.193765046293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45968.193765046293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45968.193765046293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45968.193765046293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45968.193765046293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45968.193765046293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45968.193765046293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45968.193765046293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45968.193765046293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45968.193765046293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45968.193765046293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45968.193765046293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45968.193765046293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45968.193765046293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45968.193765046293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45968.193765046293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45968.193765046293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45968.193765046293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45968.193765046293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45968.193765046293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45968.193765046293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45968.193765046293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45968.193765046293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45968.193765046293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45968.193765046293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45968.193765046293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45968.193765046293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45968.193765046293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45968.193765046293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45968.193765046293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45968.193765046293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45968.193765046293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45968.193765046293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45968.193765046293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45968.193765046293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45968.193765046293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45968.193765046293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45968.193765046293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45968.193765046293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45968.193765046293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45968.193765046293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45968.193765046293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45968.193765046293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45968.193765046293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45968.193765046293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45968.193765046293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45968.193765046293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45968.193765046293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45968.193765046293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45968.193765046293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45968.193765046293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45968.193765046293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45968.193765046293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45968.193765046293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45968.193765046293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45968.193765046293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45968.193765046293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45968.193765046293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45968.193765046293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45968.193765046293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45968.193765046293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45968.193765046293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45968.193765046293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45968.193765046293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45968.193765046293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45968.193765046293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45968.193765046293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45968.193765046293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45968.193765046293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45968.193765046293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45968.193765046293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45968.193765046293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45968.193765046293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45968.193765046293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45968.193765046293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45968.193765046293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45968.193765046293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45968.193765046293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45968.193765046293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45968.193765046293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45968.193765046293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45968.193765046293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45968.193765046293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45968.193765046293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45968.193765046293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45968.193765046293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45968.193765046293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45968.193765046293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45968.193765046293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45968.193765046293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45968.193765046293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45968.193765046293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45968.193765046293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45968.193765046293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45968.193765046293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45968.193765046293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45968.193765046293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45968.193765046293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45968.193765046293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45968.193765046293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45968.193765046293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45968.193765046293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45968.193765046293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45968.193765046293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45968.193765046293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45968.193765046293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45968.193765046293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45968.193765046293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45968.193765046293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45968.193765046293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45968.193765046293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45968.193765046293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45968.193765046293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45968.193765046293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45968.193765046293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45968.193765046293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45968.193765046293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45968.193765046293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45968.193765046293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45968.193765046293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45968.193765046293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45968.193765046293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45968.193765046293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45968.193765046293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45968.193765046293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45968.193765046293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45968.193765046293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45968.193765046293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45968.193765046293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45968.193765046293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45968.193765046293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45968.193765046293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45968.193765046293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45968.193765046293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45968.193765046293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45968.193765046293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45968.193765046293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45968.193765046293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45968.193765046293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45968.193765046293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45968.193765046293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45968.193765046293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45968.193765046293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45968.193765046293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45968.193765046293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45968.193765046293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45968.193765046293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45968.193765046293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45968.193765046293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45968.193765046293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45968.193765046293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45968.193765046293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45968.193765046293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45968.193765046293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45968.193765046293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45968.193765046293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45968.193765046293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45968.193765046293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45968.193765046293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45968.193765046293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45968.193765046293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45968.193765046293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45968.193765046293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45968.193765046293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45968.193765046293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45968.193765046293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45968.193765046293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45968.193765046293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45968.193765046293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45968.193765046293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45968.193765046293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45968.193765046293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45968.193765046293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45968.193765046293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45968.193765046293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45968.193765046293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45968.193765046293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45968.193765046293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45968.193765046293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45968.193765046293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45968.193765046293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45968.193765046293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45968.193765046293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45968.193765046293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45968.193765046293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45968.193765046293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45968.193765046293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45968.193765046293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45968.193765046293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45968.193765046293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45968.193765046293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45968.193765046293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45968.193765046293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45968.193765046293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45968.193765046293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45968.193765046293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45968.193765046293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45968.193765046293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45968.193765046293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45968.193765046293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45968.193765046293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45968.193765046293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45968.193765046293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45968.193765046293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45968.193765046293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45968.193765046293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45968.193765046293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45968.193765046293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45968.193765046293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45968.193765046293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45968.193765046293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45968.193765046293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45968.193765046293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45968.193765046293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45968.193765046293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45968.193765046293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45968.193765046293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45968.193765046293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45968.193765046293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45968.193765046293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45968.193765046293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45968.193765046293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45968.193765046293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45968.193765046293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45968.193765046293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45968.193765046293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45968.193765046293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45968.193765046293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45968.193765046293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45968.193765046293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45968.193765046293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45968.193765046293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45968.193765046293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45968.193765046293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45968.193765046293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45968.193765046293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45968.193765046293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45968.193765046293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45968.193765046293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45968.193765046293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45968.193765046293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45968.193765046293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45968.193765046293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45968.193765046293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45968.193765046293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45968.193765046293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45968.193765046293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45968.193765046293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45968.193765046293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45968.193765046293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45968.193765046293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45968.193765046293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45968.193765046293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45968.193765046293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45968.193765046293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45968.193765046293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45968.193765046293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45968.193765046293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45968.193765046293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45968.193765046293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45968.193765046293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45968.193765046293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45968.193765046293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45968.193765046293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45968.193765046293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45968.193765046293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45968.193765046293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45968.193765046293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45968.193765046293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45968.193765046293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45968.193765046293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45968.193765046293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45968.193765046293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45968.193765046293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45968.193765046293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45968.193765046293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45968.193765046293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45968.193765046293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45968.193765046293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45968.193765046293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45968.193765046293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45968.193765046293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45968.193765046293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45968.193765046293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45968.193765046293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45968.193765046293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45968.193765046293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45968.193765046293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45968.193765046293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45968.193765046293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45968.193765046293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45968.193765046293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45968.193765046293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45968.193765046293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45968.193765046293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45968.193765046293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45968.193765046293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45968.193765046293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45968.193765046293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45968.193765046293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45968.193765046293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45968.193765046293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45968.193765046293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45968.193765046293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45968.193765046293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45968.193765046293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45968.193765046293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45968.193765046293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45968.193765046293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45968.193765046293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45968.193765046293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45968.193765046293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45968.193765046293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45968.193765046293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45968.193765046293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45968.193765046293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45968.193765046293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45968.193765046293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45968.193765046293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45968.193765046293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45968.193765046293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45968.193765046293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45968.193765046293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45968.193765046293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45968.193765046293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45968.193765046293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45968.193765046293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45968.193765046293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45968.193765046293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45968.193765046293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45968.193765046293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45968.193765046293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45968.193765046293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45968.193765046293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45968.193765046293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45968.193765046293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45968.193765046293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45968.193765046293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45968.193765046293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45968.193765046293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45968.193765046293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45968.193765046293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45968.193765046293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45968.193765046293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45968.193765046293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45968.193765046293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45968.193765046293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45968.193765046293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45968.193765046293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45968.193765046293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45968.193765046293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45968.193765046293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45968.193765046293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45968.193765046293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45968.193765046293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45968.193765046293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45968.193765046293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45968.193765046293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45968.193765046293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45968.193765046293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45968.193765046293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45968.193765046293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45968.193765046293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45968.193765046293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45968.193765046293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45968.193765046293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45968.193765046293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45968.193765046293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45968.193765046293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45968.193765046293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45968.193765046293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45968.193765046293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45968.193765046293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45968.193765046293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45968.193765046293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45968.193765046293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45968.193765046293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45968.193765046293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45968.193765046293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45968.193765046293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45968.193765046293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45968.193765046293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45968.193765046293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45968.193765046293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45968.193765046293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45968.193765046293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45968.193765046293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45968.193765046293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45968.193765046293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45968.193765046293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45968.193765046293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45968.193765046293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45968.193765046293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45968.193765046293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45968.193765046293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45968.193765046293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45968.193765046293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45968.193765046293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45968.193765046293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45968.193765046293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45968.193765046293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45968.193765046293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45968.193765046293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45968.193765046293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45968.193765046293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45968.193765046293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45968.193765046293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45968.193765046293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45968.193765046293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45968.193765046293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45968.193765046293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45968.193765046293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45968.193765046293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45968.193765046293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45968.193765046293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45968.193765046293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45968.193765046293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45968.193765046293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45968.193765046293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45968.193765046293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45968.193765046293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45968.193765046293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45968.193765046293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45968.193765046293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45968.193765046293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45968.193765046293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45968.193765046293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45968.193765046293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45968.193765046293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45968.193765046293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45968.193765046293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45968.193765046293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45968.193765046293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45968.193765046293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45968.193765046293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45968.193765046293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45968.193765046293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45968.193765046293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45968.193765046293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45968.193765046293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45968.193765046293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45968.193765046293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45968.193765046293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45968.193765046293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45968.193765046293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45968.193765046293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45968.193765046293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45968.193765046293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45968.193765046293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45968.193765046293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45968.193765046293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45968.193765046293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45968.193765046293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45968.193765046293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45968.193765046293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45968.193765046293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45968.193765046293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45968.193765046293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45968.193765046293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45968.193765046293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45968.193765046293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45968.193765046293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45968.193765046293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45968.193765046293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45968.193765046293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45968.193765046293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45968.193765046293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45968.193765046293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45968.193765046293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45968.193765046293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45968.193765046293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45968.193765046293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45968.193765046293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45968.193765046293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45968.193765046293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45968.193765046293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45968.193765046293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45968.193765046293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45968.193765046293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45968.193765046293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45968.193765046293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45968.193765046293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45968.193765046293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45968.193765046293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45968.193765046293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45968.193765046293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45968.193765046293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45968.193765046293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45968.193765046293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45968.193765046293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45968.193765046293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45968.193765046293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45968.193765046293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45968.193765046293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45968.193765046293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45968.193765046293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45968.193765046293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45968.193765046293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45968.193765046293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45968.193765046293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45968.193765046293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45968.193765046293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45968.193765046293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45968.193765046293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45968.193765046293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45968.193765046293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45968.193765046293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45968.193765046293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45968.193765046293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45968.193765046293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45968.193765046293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45968.193765046293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45968.193765046293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45968.193765046293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45968.193765046293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45968.193765046293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45968.193765046293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45968.193765046293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45968.193765046293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45968.193765046293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45968.193765046293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45968.193765046293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45968.193765046293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45968.193765046293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45968.193765046293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45968.193765046293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45968.193765046293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45968.193765046293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45968.193765046293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45968.193765046293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45968.193765046293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45968.193765046293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45968.193765046293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45968.193765046293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45968.193765046293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45968.193765046293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45968.193765046293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45968.193765046293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45968.193765046293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45968.193765046293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45968.193765046293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45968.193765046293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45968.193765046293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45968.193765046293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45968.193765046293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45968.193765046293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45968.193765046293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45968.193765046293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45968.193765046293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45968.193765046293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45968.193765046293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45968.193765046293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45968.193765046293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45968.193765046293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45968.193765046293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45968.193765046293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45968.193765046293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45968.193765046293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45968.193765046293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45968.193765046293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45968.193765046293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45968.193765046293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45968.193765046293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45968.193765046293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45968.193765046293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45968.193765046293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45968.193765046293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45968.193765046293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45968.193765046293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45968.193765046293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45968.193765046293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45968.193765046293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45968.193765046293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45968.193765046293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45968.193765046293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45968.193765046293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45968.193765046293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45968.193765046293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45968.193765046293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45968.193765046293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45968.193765046293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45968.193765046293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45968.193765046293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45968.193765046293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45968.193765046293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45968.193765046293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45968.193765046293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45968.193765046293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45968.193765046293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45968.193765046293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45968.193765046293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45968.193765046293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45968.193765046293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45968.193765046293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45968.193765046293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45968.193765046293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45968.193765046293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45968.193765046293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45968.193765046293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45968.193765046293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45968.193765046293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45968.193765046293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45968.193765046293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45968.193765046293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45968.193765046293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45968.193765046293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45968.193765046293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45968.193765046293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45968.193765046293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45968.193765046293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45968.193765046293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45968.193765046293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45968.193765046293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45968.193765046293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45968.193765046293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45968.193765046293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45968.193765046293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45968.193765046293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45968.193765046293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45968.193765046293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45968.193765046293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45968.193765046293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45968.193765046293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45968.193765046293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45968.193765046293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45968.193765046293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45968.193765046293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45968.193765046293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45968.193765046293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45968.193765046293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45968.193765046293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45968.193765046293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45968.193765046293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45968.193765046293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45968.193765046293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45968.193765046293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45968.193765046293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45968.193765046293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45968.193765046293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45968.193765046293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45968.193765046293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45968.193765046293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45968.193765046293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45968.193765046293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45968.193765046293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45968.193765046293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45968.193765046293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45968.193765046293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45968.193765046293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45968.193765046293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45968.193765046293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45968.193765046293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45968.193765046293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45968.193765046293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45968.193765046293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45968.193765046293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45968.193765046293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45968.193765046293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45968.193765046293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45968.193765046293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45968.193765046293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45968.193765046293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45968.193765046293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45968.193765046293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45968.193765046293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45968.193765046293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45968.193765046293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45968.193765046293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45968.193765046293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45968.193765046293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45968.193765046293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45968.193765046293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45968.193765046293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45968.193765046293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45968.193765046293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45968.193765046293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45968.193765046293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45968.193765046293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45968.193765046293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45968.193765046293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45968.193765046293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45968.193765046293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45968.193765046293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45968.193765046293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45968.193765046293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45968.193765046293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45968.193765046293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45968.193765046293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45968.193765046293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45968.193765046293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45968.193765046293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45968.193765046293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45968.193765046293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45968.193765046293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45968.193765046293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45968.193765046293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45968.193765046293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45968.193765046293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45968.193765046293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45968.193765046293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45968.193765046293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45968.193765046293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45968.193765046293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45968.193765046293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45968.193765046293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45968.193765046293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45968.193765046293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45968.193765046293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45968.193765046293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45968.193765046293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45968.193765046293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45968.193765046293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45968.193765046293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45968.193765046293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45968.193765046293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45968.193765046293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45968.193765046293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45968.193765046293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45968.193765046293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45968.193765046293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45968.193765046293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45968.193765046293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45968.193765046293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45968.193765046293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45968.193765046293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45968.193765046293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45968.193765046293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45968.193765046293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45968.193765046293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45968.193765046293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45968.193765046293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45968.193765046293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45968.193765046293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45968.193765046293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45968.193765046293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45968.193765046293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45968.193765046293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45968.193765046293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45968.193765046293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45968.193765046293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45968.193765046293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45968.193765046293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45968.193765046293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45968.193765046293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45968.193765046293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45968.193765046293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45968.193765046293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45968.193765046293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45968.193765046293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45968.193765046293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45968.193765046293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45968.193765046293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45968.193765046293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45968.193765046293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45968.193765046293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45968.193765046293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45968.193765046293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45968.193765046293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45968.193765046293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45968.193765046293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45968.193765046293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45968.193765046293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45968.193765046293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45968.193765046293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45968.193765046293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45968.193765046293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45968.193765046293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45968.193765046293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45968.193765046293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45968.193765046293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45968.193765046293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45968.193765046293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45968.193765046293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45968.193765046293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45968.193765046293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45968.193765046293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45968.193765046293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45968.193765046293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45968.193765046293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45968.193765046293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45968.193765046293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45968.193765046293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45968.193765046293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45968.193765046293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45968.193765046293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45968.193765046293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45968.193765046293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45968.193765046293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45968.193765046293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45968.193765046293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45968.193765046293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45968.193765046293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45968.193765046293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45968.193765046293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45968.193765046293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45968.193765046293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45968.193765046293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45968.193765046293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45968.193765046293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45968.193765046293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45968.193765046293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45968.193765046293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45968.193765046293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45968.193765046293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45968.193765046293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45968.193765046293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45968.193765046293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45968.193765046293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264.71304745369707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1.320949073851807E-2</v>
      </c>
      <c r="H3" s="112">
        <v>45968.175219907411</v>
      </c>
      <c r="I3" s="108" t="str">
        <f>IFERROR(VLOOKUP(D3,DB!A:F,6,0),"")</f>
        <v>SCECO</v>
      </c>
      <c r="J3" s="108" t="str">
        <f>IFERROR(VLOOKUP(D3,DB!A:G,7,0),"")</f>
        <v>Dead</v>
      </c>
      <c r="K3" s="114" t="s">
        <v>39112</v>
      </c>
      <c r="L3" s="110" t="str">
        <f>IFERROR(VLOOKUP(D3,DB!A:I,9,0),"")</f>
        <v>Latis</v>
      </c>
    </row>
    <row r="4" spans="1:16" ht="15" customHeight="1">
      <c r="A4" s="108"/>
      <c r="B4" s="108" t="str">
        <f>IFERROR(VLOOKUP(D4,DB!A:K,11,0),"")</f>
        <v/>
      </c>
      <c r="C4" s="109"/>
      <c r="D4" s="92"/>
      <c r="E4" s="95"/>
      <c r="F4" s="112"/>
      <c r="G4" s="113">
        <f ca="1">IFERROR(NOW()-F4,"")</f>
        <v>45968.193765046293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45968.193765046293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45968.193765046293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45968.193765046293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45968.193765046293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45968.193765046293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45968.193765046293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45968.193765046293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45968.193765046293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45968.193765046293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45968.193765046293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45968.193765046293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45968.193765046293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45968.193765046293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45968.193765046293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45968.193765046293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45968.193765046293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45968.193765046293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45968.193765046293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45968.193765046293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45968.193765046293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45968.193765046293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45968.193765046293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45968.193765046293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45968.193765046293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45968.193765046293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45968.193765046293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45968.193765046293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45968.193765046293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45968.193765046293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45968.193765046293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45968.193765046293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45968.193765046293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45968.193765046293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45968.193765046293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45968.193765046293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45968.193765046293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45968.193765046293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45968.193765046293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45968.193765046293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45968.193765046293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45968.193765046293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45968.193765046293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45968.193765046293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45968.193765046293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45968.193765046293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45968.193765046293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45968.193765046293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45968.193765046293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45968.193765046293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45968.193765046293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45968.193765046293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45968.193765046293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45968.193765046293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45968.193765046293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45968.193765046293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45968.193765046293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45968.193765046293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45968.193765046293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45968.193765046293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45968.193765046293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45968.193765046293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45968.193765046293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45968.193765046293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45968.193765046293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45968.193765046293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45968.193765046293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45968.193765046293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45968.193765046293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45968.193765046293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45968.193765046293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45968.193765046293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45968.193765046293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45968.193765046293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45968.193765046293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45968.193765046293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45968.193765046293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45968.193765046293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45968.193765046293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45968.193765046293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45968.193765046293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45968.193765046293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45968.193765046293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45968.193765046293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45968.193765046293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45968.193765046293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45968.193765046293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45968.193765046293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45968.193765046293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45968.193765046293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45968.193765046293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45968.193765046293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45968.193765046293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45968.193765046293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45968.193765046293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45968.193765046293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45968.193765046293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45968.193765046293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45968.193765046293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45968.193765046293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45968.193765046293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45968.193765046293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45968.193765046293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45968.193765046293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45968.193765046293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45968.193765046293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45968.193765046293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45968.193765046293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45968.193765046293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45968.193765046293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45968.193765046293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45968.193765046293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45968.193765046293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F9" sqref="F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76.361704861104954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42.004887731476629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19.532653935180861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0.35320949073502561</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1.6114583333546761E-2</v>
      </c>
      <c r="H6" s="132">
        <v>45968.172002314815</v>
      </c>
      <c r="I6" s="131" t="str">
        <f>IFERROR(VLOOKUP(D6,DB!A:F,6,0),"")</f>
        <v>SCECO</v>
      </c>
      <c r="J6" s="131" t="str">
        <f>IFERROR(VLOOKUP(D6,DB!A:G,7,0),"")</f>
        <v>Vandalized</v>
      </c>
      <c r="K6" s="131" t="s">
        <v>39123</v>
      </c>
      <c r="L6" s="131" t="str">
        <f>IFERROR(VLOOKUP(D6,DB!A:I,9,0),"")</f>
        <v>Latis</v>
      </c>
    </row>
    <row r="7" spans="1:13" ht="15">
      <c r="A7" s="131" t="s">
        <v>39124</v>
      </c>
      <c r="B7" s="131" t="str">
        <f>IFERROR(VLOOKUP(D7,DB!A:K,11,0),"")</f>
        <v>R5</v>
      </c>
      <c r="C7" s="131">
        <v>1</v>
      </c>
      <c r="D7" s="131" t="s">
        <v>38385</v>
      </c>
      <c r="E7" s="131" t="s">
        <v>39120</v>
      </c>
      <c r="F7" s="132">
        <v>45968.181134259263</v>
      </c>
      <c r="G7" s="133">
        <f ca="1">IFERROR(NOW()-F7,"")</f>
        <v>1.2630787030502688E-2</v>
      </c>
      <c r="H7" s="132">
        <v>45968.175092592595</v>
      </c>
      <c r="I7" s="131" t="str">
        <f>IFERROR(VLOOKUP(D7,DB!A:F,6,0),"")</f>
        <v>SCECO</v>
      </c>
      <c r="J7" s="131" t="str">
        <f>IFERROR(VLOOKUP(D7,DB!A:G,7,0),"")</f>
        <v>Haj Removal</v>
      </c>
      <c r="K7" s="131" t="s">
        <v>39123</v>
      </c>
      <c r="L7" s="131" t="str">
        <f>IFERROR(VLOOKUP(D7,DB!A:I,9,0),"")</f>
        <v>Latis</v>
      </c>
    </row>
    <row r="8" spans="1:13" ht="15">
      <c r="A8" s="131" t="s">
        <v>39125</v>
      </c>
      <c r="B8" s="131" t="str">
        <f>IFERROR(VLOOKUP(D8,DB!A:K,11,0),"")</f>
        <v>R5</v>
      </c>
      <c r="C8" s="131">
        <v>1</v>
      </c>
      <c r="D8" s="131" t="s">
        <v>35423</v>
      </c>
      <c r="E8" s="131" t="s">
        <v>39100</v>
      </c>
      <c r="F8" s="132">
        <v>45968.19153935185</v>
      </c>
      <c r="G8" s="133">
        <f ca="1">IFERROR(NOW()-F8,"")</f>
        <v>2.2256944430409931E-3</v>
      </c>
      <c r="H8" s="132">
        <v>45968.185601851852</v>
      </c>
      <c r="I8" s="131" t="str">
        <f>IFERROR(VLOOKUP(D8,DB!A:F,6,0),"")</f>
        <v>Generator-SG</v>
      </c>
      <c r="J8" s="131" t="str">
        <f>IFERROR(VLOOKUP(D8,DB!A:G,7,0),"")</f>
        <v>Good</v>
      </c>
      <c r="K8" s="131" t="s">
        <v>39126</v>
      </c>
      <c r="L8" s="131" t="str">
        <f>IFERROR(VLOOKUP(D8,DB!A:I,9,0),"")</f>
        <v>Latis</v>
      </c>
    </row>
    <row r="9" spans="1:13" ht="15">
      <c r="A9" s="131"/>
      <c r="B9" s="131" t="str">
        <f>IFERROR(VLOOKUP(D9,DB!A:K,11,0),"")</f>
        <v/>
      </c>
      <c r="C9" s="131"/>
      <c r="D9" s="131"/>
      <c r="E9" s="131"/>
      <c r="F9" s="132"/>
      <c r="G9" s="133">
        <f ca="1">IFERROR(NOW()-F9,"")</f>
        <v>45968.193765046293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45968.193765046293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45968.193765046293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45968.193765046293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45968.193765046293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45968.193765046293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45968.193765046293</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45968.193765046293</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45968.193765046293</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45968.193765046293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45968.193765046293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45968.193765046293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45968.193765046293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45968.193765046293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45968.193765046293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45968.193765046293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45968.193765046293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45968.193765046293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45968.193765046293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45968.193765046293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45968.193765046293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45968.193765046293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45968.193765046293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45968.193765046293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45968.193765046293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45968.193765046293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45968.193765046293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45968.193765046293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45968.193765046293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45968.193765046293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45968.193765046293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45968.193765046293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45968.193765046293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45968.193765046293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45968.193765046293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45968.193765046293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45968.193765046293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45968.193765046293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45968.193765046293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45968.193765046293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45968.193765046293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45968.193765046293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45968.193765046293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45968.193765046293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45968.193765046293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45968.193765046293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45968.193765046293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45968.193765046293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45968.193765046293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45968.193765046293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45968.193765046293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45968.193765046293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45968.193765046293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45968.193765046293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45968.193765046293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45968.193765046293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45968.193765046293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45968.193765046293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45968.193765046293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45968.193765046293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45968.193765046293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45968.193765046293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45968.193765046293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45968.193765046293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45968.193765046293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45968.193765046293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45968.193765046293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45968.193765046293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45968.193765046293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45968.193765046293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45968.193765046293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45968.193765046293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45968.193765046293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45968.193765046293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45968.193765046293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45968.193765046293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45968.193765046293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45968.193765046293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45968.193765046293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45968.193765046293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45968.193765046293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45968.193765046293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45968.193765046293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45968.193765046293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45968.193765046293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45968.193765046293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45968.193765046293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45968.193765046293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45968.193765046293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45968.193765046293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45968.193765046293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45968.193765046293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45968.193765046293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45968.193765046293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45968.193765046293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45968.193765046293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45968.193765046293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45968.193765046293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45968.193765046293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45968.193765046293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45968.193765046293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45968.193765046293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45968.193765046293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45968.193765046293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45968.193765046293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45968.193765046293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45968.193765046293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45968.193765046293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45968.193765046293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45968.193765046293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45968.193765046293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45968.193765046293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45968.193765046293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45968.193765046293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45968.193765046293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45968.193765046293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45968.193765046293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45968.193765046293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45968.193765046293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45968.193765046293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45968.193765046293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45968.193765046293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45968.193765046293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45968.193765046293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45968.193765046293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45968.193765046293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45968.193765046293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45968.193765046293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45968.193765046293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45968.193765046293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45968.193765046293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45968.193765046293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45968.193765046293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45968.193765046293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45968.193765046293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45968.193765046293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45968.193765046293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45968.193765046293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45968.193765046293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45968.193765046293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45968.193765046293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45968.193765046293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45968.193765046293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45968.193765046293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45968.193765046293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45968.193765046293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45968.193765046293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45968.193765046293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45968.193765046293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45968.193765046293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45968.193765046293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45968.193765046293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45968.193765046293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45968.193765046293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45968.193765046293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45968.193765046293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45968.193765046293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45968.193765046293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45968.193765046293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45968.193765046293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45968.193765046293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45968.193765046293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45968.193765046293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45968.193765046293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45968.193765046293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45968.193765046293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45968.193765046293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45968.193765046293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45968.193765046293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45968.193765046293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45968.193765046293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45968.193765046293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45968.193765046293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45968.193765046293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45968.193765046293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45968.193765046293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45968.193765046293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45968.193765046293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45968.193765046293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45968.193765046293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45968.193765046293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45968.193765046293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45968.193765046293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45968.193765046293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45968.193765046293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45968.193765046293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45968.193765046293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45968.193765046293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45968.193765046293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45968.193765046293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45968.193765046293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45968.193765046293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45968.193765046293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45968.193765046293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45968.193765046293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45968.193765046293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45968.193765046293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45968.193765046293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45968.193765046293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45968.193765046293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45968.193765046293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45968.193765046293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45968.193765046293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45968.193765046293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45968.193765046293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45968.193765046293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45968.193765046293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45968.193765046293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45968.193765046293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45968.193765046293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45968.193765046293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45968.193765046293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45968.193765046293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45968.193765046293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45968.193765046293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45968.193765046293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45968.193765046293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45968.193765046293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45968.193765046293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45968.193765046293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45968.193765046293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45968.193765046293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45968.193765046293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45968.193765046293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45968.193765046293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45968.193765046293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45968.193765046293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45968.193765046293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45968.193765046293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45968.193765046293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45968.193765046293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45968.193765046293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45968.193765046293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45968.193765046293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45968.193765046293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45968.193765046293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45968.193765046293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45968.193765046293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45968.193765046293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45968.193765046293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45968.193765046293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45968.193765046293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45968.193765046293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45968.193765046293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45968.193765046293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45968.193765046293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45968.193765046293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45968.193765046293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45968.193765046293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45968.193765046293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45968.193765046293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45968.193765046293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45968.193765046293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45968.193765046293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45968.193765046293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45968.193765046293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45968.193765046293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45968.193765046293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45968.193765046293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45968.193765046293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45968.193765046293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45968.193765046293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45968.193765046293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45968.193765046293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45968.193765046293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45968.193765046293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45968.193765046293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45968.193765046293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45968.193765046293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45968.193765046293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45968.193765046293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45968.193765046293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45968.193765046293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45968.193765046293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45968.193765046293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45968.193765046293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45968.193765046293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45968.193765046293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45968.193765046293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45968.193765046293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45968.193765046293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45968.193765046293</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45968.193765046293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45968.193765046293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45968.193765046293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45968.193765046293</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45968.193765046293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45968.193765046293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45968.193765046293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45968.193765046293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45968.193765046293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45968.193765046293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45968.193765046293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45968.193765046293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45968.193765046293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45968.193765046293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45968.193765046293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45968.193765046293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45968.193765046293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45968.193765046293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45968.193765046293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45968.193765046293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45968.193765046293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45968.193765046293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45968.193765046293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45968.193765046293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45968.193765046293</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2025-11-07T01:40:51Z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